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ходы" sheetId="1" state="visible" r:id="rId1"/>
  </sheets>
  <calcPr/>
</workbook>
</file>

<file path=xl/sharedStrings.xml><?xml version="1.0" encoding="utf-8"?>
<sst xmlns="http://schemas.openxmlformats.org/spreadsheetml/2006/main" count="308" uniqueCount="308">
  <si>
    <t xml:space="preserve">                                              2. Расходы бюджета</t>
  </si>
  <si>
    <t xml:space="preserve"> Наименование показателя</t>
  </si>
  <si>
    <t xml:space="preserve">Код строки</t>
  </si>
  <si>
    <t xml:space="preserve">Код расхода по бюджетной классификации</t>
  </si>
  <si>
    <t xml:space="preserve">Утвержденные бюджетные назначения</t>
  </si>
  <si>
    <t>Исполнено</t>
  </si>
  <si>
    <t xml:space="preserve">Неисполненные назначения</t>
  </si>
  <si>
    <t>4</t>
  </si>
  <si>
    <t>5</t>
  </si>
  <si>
    <t>6</t>
  </si>
  <si>
    <t xml:space="preserve">Расходы бюджета - всего</t>
  </si>
  <si>
    <t>x</t>
  </si>
  <si>
    <t xml:space="preserve">в том числе:</t>
  </si>
  <si>
    <t xml:space="preserve">  ОБЩЕГОСУДАРСТВЕННЫЕ ВОПРОСЫ</t>
  </si>
  <si>
    <t>200</t>
  </si>
  <si>
    <t xml:space="preserve">000 0100 00 0 00 00000 000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</si>
  <si>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</si>
  <si>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000 0102 00 0 00 00000 000</t>
  </si>
  <si>
    <t xml:space="preserve">  Глава муниципального образования</t>
  </si>
  <si>
    <t xml:space="preserve">000 0102 90 0 00 01000 000</t>
  </si>
  <si>
    <t xml:space="preserve">  Поощрение муниципальных управленческих команд</t>
  </si>
  <si>
    <t xml:space="preserve">000 0102 90 0 00 55490 000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</si>
  <si>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</si>
  <si>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000 0103 00 0 00 00000 000</t>
  </si>
  <si>
    <t xml:space="preserve">  Расходы на обеспечение функций аппарата управления представительного органа муниципального образования</t>
  </si>
  <si>
    <t xml:space="preserve">000 0103 90 0 00 01990 000</t>
  </si>
  <si>
    <t xml:space="preserve">  Председатель представительного органа муниципального образования</t>
  </si>
  <si>
    <t xml:space="preserve">000 0103 90 0 00 04110 000</t>
  </si>
  <si>
    <t xml:space="preserve">000 0103 90 0 00 55490 000</t>
  </si>
  <si>
    <t xml:space="preserve">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</si>
  <si>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000 0104 00 0 00 00000 000</t>
  </si>
  <si>
    <t xml:space="preserve">  Расходы на обеспечение функций местной администрации</t>
  </si>
  <si>
    <t xml:space="preserve">000 0104 90 0 00 03000 000</t>
  </si>
  <si>
    <t xml:space="preserve">  Расходы на осуществление переданных полномочий по внутреннему муниципальному финансовому контролю поселений</t>
  </si>
  <si>
    <t xml:space="preserve">000 0104 90 0 00 04020 000</t>
  </si>
  <si>
    <t>-</t>
  </si>
  <si>
    <t xml:space="preserve">  Образование и организация деятельности комиссий по делам несовершеннолетних и защите их прав</t>
  </si>
  <si>
    <t xml:space="preserve">000 0104 90 0 00 70159 000</t>
  </si>
  <si>
    <t xml:space="preserve">  Осуществление отдельных государственных полномочий Новосибирской области по обеспечению социального обслуживания отдельных категорий граждан</t>
  </si>
  <si>
    <t xml:space="preserve">000 0104 90 0 00 70180 000</t>
  </si>
  <si>
    <t xml:space="preserve">  Осуществление отдельных государственных полномочий Новосибирской области по решению вопросов в  сфере административных правонарушений</t>
  </si>
  <si>
    <t xml:space="preserve">000 0104 90 0 00 70190 000</t>
  </si>
  <si>
    <t xml:space="preserve">  Осуществление уведомительной регистрации коллективных договоров, территориальных соглашений и территориальных отраслевых (межотраслевых) соглашений</t>
  </si>
  <si>
    <t xml:space="preserve">000 0104 90 0 00 70210 000</t>
  </si>
  <si>
    <t xml:space="preserve">  Осуществление отдельных государственных полномочий Новосибирской области по сбору информации от поселений, входящих в муниципальный район, необходимой для ведения регистра муниципальных нормативных правовых актов Новосибирской области</t>
  </si>
  <si>
    <t xml:space="preserve">000 0104 90 0 00 70230 000</t>
  </si>
  <si>
    <t xml:space="preserve">  Организация и осуществление деятельности по опеке и попечительству, социальной поддержке детей – сирот и детей, оставшихся без попечения родителей</t>
  </si>
  <si>
    <t xml:space="preserve">000 0104 90 0 00 70289 000</t>
  </si>
  <si>
    <t xml:space="preserve">  Обеспечение сбалансированности местных бюджетов</t>
  </si>
  <si>
    <t xml:space="preserve">000 0104 90 0 00 70510 000</t>
  </si>
  <si>
    <t xml:space="preserve">  Судебная система</t>
  </si>
  <si>
    <t xml:space="preserve">000 0105 00 0 00 00000 000</t>
  </si>
  <si>
    <t xml:space="preserve">  Осуществление полномочий по составлению (изменению) списков кандидатов в присяжные заседатели федеральных судов общей юрисдикции Российской Федерации</t>
  </si>
  <si>
    <t xml:space="preserve">000 0105 90 0 00 51200 000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</si>
  <si>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</si>
  <si>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000 0106 00 0 00 00000 000</t>
  </si>
  <si>
    <t xml:space="preserve">  Расходы на обеспечение функций ревизионной комиссии</t>
  </si>
  <si>
    <t xml:space="preserve">000 0106 90 0 00 04000 000</t>
  </si>
  <si>
    <t xml:space="preserve">  Расходы на осуществление переданных полномочий контрольно-счетных органов поселений</t>
  </si>
  <si>
    <t xml:space="preserve">000 0106 90 0 00 04010 000</t>
  </si>
  <si>
    <t xml:space="preserve">  Резервные фонды</t>
  </si>
  <si>
    <t xml:space="preserve">000 0111 00 0 00 00000 000</t>
  </si>
  <si>
    <t xml:space="preserve">  Резервный фонд местной администрации</t>
  </si>
  <si>
    <t xml:space="preserve">000 0111 90 0 00 03080 000</t>
  </si>
  <si>
    <t xml:space="preserve">  Другие общегосударственные вопросы</t>
  </si>
  <si>
    <t xml:space="preserve">000 0113 00 0 00 00000 000</t>
  </si>
  <si>
    <t xml:space="preserve">  Реализация мероприятий муниципальных программ развития по реализации территориального общественного самоуправления в Новосибирской области</t>
  </si>
  <si>
    <t xml:space="preserve">000 0113 06 0 00 70610 000</t>
  </si>
  <si>
    <t xml:space="preserve">  Реализация мероприятий муниципальной программы по поддержке развития территориального общественного самоуправления в Доволенском районе Новосибирской области</t>
  </si>
  <si>
    <t xml:space="preserve">000 0113 06 0 00 S0610 000</t>
  </si>
  <si>
    <t xml:space="preserve">  Мероприятия по противодействию экстремизма и профилактике терроризма</t>
  </si>
  <si>
    <t xml:space="preserve">000 0113 08 0 00 10080 000</t>
  </si>
  <si>
    <t xml:space="preserve">  Оценка недвижимости, признание прав и регулирование отношений по муниципальной собственности</t>
  </si>
  <si>
    <t xml:space="preserve">000 0113 90 0 00 03010 000</t>
  </si>
  <si>
    <t xml:space="preserve">  Прочие выплаты по обязательствам муниципальных органов</t>
  </si>
  <si>
    <t xml:space="preserve">000 0113 90 0 00 03030 000</t>
  </si>
  <si>
    <t xml:space="preserve">  Обеспечение деятельности учреждений материально-технического, бухгалтерского и информационного обеспечения района</t>
  </si>
  <si>
    <t xml:space="preserve">000 0113 90 0 00 05050 000</t>
  </si>
  <si>
    <t xml:space="preserve">  Денежные выплаты студентам, обучающимся по договорам целевого обучения</t>
  </si>
  <si>
    <t xml:space="preserve">000 0113 90 0 00 09020 000</t>
  </si>
  <si>
    <t xml:space="preserve">000 0113 90 0 00 70510 000</t>
  </si>
  <si>
    <t xml:space="preserve">  НАЦИОНАЛЬНАЯ ОБОРОНА</t>
  </si>
  <si>
    <t xml:space="preserve">000 0200 00 0 00 00000 000</t>
  </si>
  <si>
    <t xml:space="preserve">  Мобилизационная и вневойсковая подготовка</t>
  </si>
  <si>
    <t xml:space="preserve">000 0203 00 0 00 00000 000</t>
  </si>
  <si>
    <t xml:space="preserve">  Осуществление первичного воинского учета на территориях, где отсутствуют военные комиссариаты</t>
  </si>
  <si>
    <t xml:space="preserve">000 0203 90 0 00 51180 000</t>
  </si>
  <si>
    <t xml:space="preserve">  НАЦИОНАЛЬНАЯ БЕЗОПАСНОСТЬ И ПРАВООХРАНИТЕЛЬНАЯ ДЕЯТЕЛЬНОСТЬ</t>
  </si>
  <si>
    <t xml:space="preserve">000 0300 00 0 00 00000 000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</si>
  <si>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</si>
  <si>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 xml:space="preserve">000 0310 00 0 00 00000 000</t>
  </si>
  <si>
    <t xml:space="preserve">  Предупреждение и ликвидация последствий чрезвычайных ситуаций и стихийных бедствий природного и техногенного характера</t>
  </si>
  <si>
    <t xml:space="preserve">000 0310 03 0 00 10020 000</t>
  </si>
  <si>
    <t xml:space="preserve">  Мероприятия по обеспечению пожарной безопасности</t>
  </si>
  <si>
    <t xml:space="preserve">000 0310 03 0 00 10100 000</t>
  </si>
  <si>
    <t xml:space="preserve">  Обеспечение деятельности учреждения «Центр по ГО, ЧС, ЕДДС-112»</t>
  </si>
  <si>
    <t xml:space="preserve">000 0310 90 0 00 05040 000</t>
  </si>
  <si>
    <t xml:space="preserve">  Обеспечение безопасности на водных объектах</t>
  </si>
  <si>
    <t xml:space="preserve">000 0310 90 0 00 06220 000</t>
  </si>
  <si>
    <t xml:space="preserve">000 0310 90 0 00 70510 000</t>
  </si>
  <si>
    <t xml:space="preserve">  Другие вопросы в области национальной безопасности и правоохранительной деятельности</t>
  </si>
  <si>
    <t xml:space="preserve">000 0314 00 0 00 00000 000</t>
  </si>
  <si>
    <t xml:space="preserve">000 0314 12 0 00 10130 000</t>
  </si>
  <si>
    <t xml:space="preserve">  Мероприятия по противодействию злоупотреблению наркотиками и их незаконному обороту</t>
  </si>
  <si>
    <t xml:space="preserve">000 0314 13 0 00 10140 000</t>
  </si>
  <si>
    <t xml:space="preserve">  Мероприятия по профилактике правонарушений и преступлений</t>
  </si>
  <si>
    <t xml:space="preserve">000 0314 14 0 00 10150 000</t>
  </si>
  <si>
    <t xml:space="preserve">  НАЦИОНАЛЬНАЯ ЭКОНОМИКА</t>
  </si>
  <si>
    <t xml:space="preserve">000 0400 00 0 00 00000 000</t>
  </si>
  <si>
    <t xml:space="preserve">  Сельское хозяйство и рыболовство</t>
  </si>
  <si>
    <t xml:space="preserve">000 0405 00 0 00 00000 000</t>
  </si>
  <si>
    <t xml:space="preserve">  Мероприятия в области сельского хозяйства</t>
  </si>
  <si>
    <t xml:space="preserve">000 0405 90 0 00 07100 000</t>
  </si>
  <si>
    <t xml:space="preserve">  Транспорт</t>
  </si>
  <si>
    <t xml:space="preserve">000 0408 00 0 00 00000 000</t>
  </si>
  <si>
    <t xml:space="preserve">  Реализация мероприятий по развитию транспортного обслуживания населения Доволенского района</t>
  </si>
  <si>
    <t xml:space="preserve">000 0408 01 0 00 10010 000</t>
  </si>
  <si>
    <t xml:space="preserve">  Осуществление полномочий по организации регулярных перевозок пассажиров и багажа по муниципальным маршрутам</t>
  </si>
  <si>
    <t xml:space="preserve">000 0408 01 0 00 71100 000</t>
  </si>
  <si>
    <t xml:space="preserve">  Софинансирование расходов на осуществление полномочий по организации регулярных перевозок пассажиров и багажа по муниципальным маршрутам</t>
  </si>
  <si>
    <t xml:space="preserve">000 0408 01 0 00 S1100 000</t>
  </si>
  <si>
    <t xml:space="preserve">  Дорожное хозяйство (дорожные фонды)</t>
  </si>
  <si>
    <t xml:space="preserve">000 0409 00 0 00 00000 000</t>
  </si>
  <si>
    <t xml:space="preserve">  Обеспечение устойчивого функционирование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</t>
  </si>
  <si>
    <t xml:space="preserve">000 0409 90 0 00 9Д160 000</t>
  </si>
  <si>
    <t xml:space="preserve">  Расходы на дорожную деятельность в отношении автомобильных дорог общего пользования местного значения</t>
  </si>
  <si>
    <t xml:space="preserve">000 0409 90 0 00 9Д170 000</t>
  </si>
  <si>
    <t xml:space="preserve">  Другие вопросы в области национальной экономики</t>
  </si>
  <si>
    <t xml:space="preserve">000 0412 00 0 00 00000 000</t>
  </si>
  <si>
    <t xml:space="preserve">  Поддержка малого и среднего предпринимательства</t>
  </si>
  <si>
    <t xml:space="preserve">000 0412 02 0 00 70690 000</t>
  </si>
  <si>
    <t xml:space="preserve">  Реализация мероприятий по поддержке развития субъектов малого и среднего предпринимательства за счет средств районного бюджета</t>
  </si>
  <si>
    <t xml:space="preserve">000 0412 02 0 00 S0690 000</t>
  </si>
  <si>
    <t xml:space="preserve">  Мероприятия по землеустройству и землепользованию</t>
  </si>
  <si>
    <t xml:space="preserve">000 0412 90 0 00 03020 000</t>
  </si>
  <si>
    <t xml:space="preserve">  Территориальное планирование</t>
  </si>
  <si>
    <t xml:space="preserve">000 0412 90 0 00 03060 000</t>
  </si>
  <si>
    <t xml:space="preserve">  ЖИЛИЩНО-КОММУНАЛЬНОЕ ХОЗЯЙСТВО</t>
  </si>
  <si>
    <t xml:space="preserve">000 0500 00 0 00 00000 000</t>
  </si>
  <si>
    <t xml:space="preserve">  Жилищное хозяйство</t>
  </si>
  <si>
    <t xml:space="preserve">000 0501 00 0 00 00000 000</t>
  </si>
  <si>
    <t xml:space="preserve">  Мероприятия по поддержке развития жилищного хозяйства</t>
  </si>
  <si>
    <t xml:space="preserve">000 0501 90 0 00 08100 000</t>
  </si>
  <si>
    <t xml:space="preserve">  Предоставление жилых помещений детям - 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(поддержка семьи и детей)</t>
  </si>
  <si>
    <t xml:space="preserve">000 0501 90 0 00 70139 000</t>
  </si>
  <si>
    <t xml:space="preserve">  Строительство (приобретение на первичном рынке) служебного жилья</t>
  </si>
  <si>
    <t xml:space="preserve">000 0501 90 0 00 70650 000</t>
  </si>
  <si>
    <t xml:space="preserve">  Государственная поддержка муниципальных образований Новосибирской области при строительстве специализированного жилищного фонда</t>
  </si>
  <si>
    <t xml:space="preserve">000 0501 90 0 00 70830 000</t>
  </si>
  <si>
    <t xml:space="preserve">  Софинансирование расходов на строительство (приобретение на первичном рынке) служебного жилья</t>
  </si>
  <si>
    <t xml:space="preserve">000 0501 90 0 00 S0650 000</t>
  </si>
  <si>
    <t xml:space="preserve">  Коммунальное хозяйство</t>
  </si>
  <si>
    <t xml:space="preserve">000 0502 00 0 00 00000 000</t>
  </si>
  <si>
    <t xml:space="preserve">  Мероприятия в области коммунального хозяйства</t>
  </si>
  <si>
    <t xml:space="preserve">000 0502 90 0 00 08200 000</t>
  </si>
  <si>
    <t xml:space="preserve">  Обеспечение снабжения населения топливом</t>
  </si>
  <si>
    <t xml:space="preserve">000 0502 90 0 00 70470 000</t>
  </si>
  <si>
    <t xml:space="preserve">  Организация функционирования систем жизнеобеспечения</t>
  </si>
  <si>
    <t xml:space="preserve">000 0502 90 0 00 70490 000</t>
  </si>
  <si>
    <t xml:space="preserve">  Организация бесперебойной работы объектов тепло-, водоснабжения и водоотведения</t>
  </si>
  <si>
    <t xml:space="preserve">000 0502 90 0 00 70600 000</t>
  </si>
  <si>
    <t xml:space="preserve">  Софинансирование расходов на реализацию мероприятий по обеспечению снабжения населения топливом за счет средств местного бюджета</t>
  </si>
  <si>
    <t xml:space="preserve">000 0502 90 0 00 S0470 000</t>
  </si>
  <si>
    <t xml:space="preserve">  Софинансирование расходов по организации функционирования систем жизнеобеспечения</t>
  </si>
  <si>
    <t xml:space="preserve">000 0502 90 0 00 S0490 000</t>
  </si>
  <si>
    <t xml:space="preserve">  Софинансирование расходов по организации бесперебойной работы объектов тепло-, водоснабжения и водоотведения</t>
  </si>
  <si>
    <t xml:space="preserve">000 0502 90 0 00 S0600 000</t>
  </si>
  <si>
    <t xml:space="preserve">  Софинансирование расходов на реализацию  мероприятий по строительству и реконструкции объектов централизованных систем</t>
  </si>
  <si>
    <t xml:space="preserve">000 0502 90 0 00 S0640 000</t>
  </si>
  <si>
    <t xml:space="preserve">  Благоустройство</t>
  </si>
  <si>
    <t xml:space="preserve">000 0503 00 0 00 00000 000</t>
  </si>
  <si>
    <t xml:space="preserve">  Природоохранные мероприятия</t>
  </si>
  <si>
    <t xml:space="preserve">000 0503 90 0 00 03070 000</t>
  </si>
  <si>
    <t xml:space="preserve">  Прочие мероприятия по благоустройству</t>
  </si>
  <si>
    <t xml:space="preserve">000 0503 90 0 00 08330 000</t>
  </si>
  <si>
    <t xml:space="preserve">  Организация проведения мероприятий по отлову и содержанию безнадзорных животных</t>
  </si>
  <si>
    <t xml:space="preserve">000 0503 90 0 00 70160 000</t>
  </si>
  <si>
    <t xml:space="preserve">  Обустройство (создание) контейнерных площадок, в том числе приобретение контейнеров (емкостей) для накопления твердых коммунальных отходов</t>
  </si>
  <si>
    <t xml:space="preserve">000 0503 90 0 00 71230 000</t>
  </si>
  <si>
    <t xml:space="preserve">  Другие вопросы в области жилищно-коммунального хозяйства</t>
  </si>
  <si>
    <t xml:space="preserve">000 0505 00 0 00 00000 000</t>
  </si>
  <si>
    <t xml:space="preserve">000 0505 90 0 00 03080 000</t>
  </si>
  <si>
    <t xml:space="preserve">  ОБРАЗОВАНИЕ</t>
  </si>
  <si>
    <t xml:space="preserve">000 0700 00 0 00 00000 000</t>
  </si>
  <si>
    <t xml:space="preserve">  Дошкольное образование</t>
  </si>
  <si>
    <t xml:space="preserve">000 0701 00 0 00 00000 000</t>
  </si>
  <si>
    <t xml:space="preserve">  Социальная поддержка отдельных категорий детей, обучающихся в образовательных организациях</t>
  </si>
  <si>
    <t xml:space="preserve">000 0701 90 0 00 03349 000</t>
  </si>
  <si>
    <t xml:space="preserve">  Обеспечение деятельности детских дошкольных учреждений</t>
  </si>
  <si>
    <t xml:space="preserve">000 0701 90 0 00 05010 000</t>
  </si>
  <si>
    <t xml:space="preserve">  Реализация основных общеобразовательных программ дошкольного образования в муниципальных образовательных организациях</t>
  </si>
  <si>
    <t xml:space="preserve">000 0701 90 0 00 70110 000</t>
  </si>
  <si>
    <t xml:space="preserve">000 0701 90 0 00 70510 000</t>
  </si>
  <si>
    <t xml:space="preserve">  Общее образование</t>
  </si>
  <si>
    <t xml:space="preserve">000 0702 00 0 00 00000 000</t>
  </si>
  <si>
    <t xml:space="preserve">000 0702 90 0 00 03349 000</t>
  </si>
  <si>
    <t xml:space="preserve">  Ресурсное обеспечение модернизации образования</t>
  </si>
  <si>
    <t xml:space="preserve">000 0702 90 0 00 03470 000</t>
  </si>
  <si>
    <t xml:space="preserve">  Обеспечение деятельности неполных средних и средних общеобразовательных школ</t>
  </si>
  <si>
    <t xml:space="preserve">000 0702 90 0 00 05020 000</t>
  </si>
  <si>
    <t xml:space="preserve">000 0702 90 0 00 70110 000</t>
  </si>
  <si>
    <t xml:space="preserve">  Реализация основных общеобразовательных программ в муниципальных общеобразовательных организациях</t>
  </si>
  <si>
    <t xml:space="preserve">000 0702 90 0 00 70120 000</t>
  </si>
  <si>
    <t xml:space="preserve">000 0702 90 0 00 70510 000</t>
  </si>
  <si>
    <t xml:space="preserve">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</si>
  <si>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000 0702 90 0 00 L3040 000</t>
  </si>
  <si>
    <t xml:space="preserve">000 0702 90 0 00 S3470 000</t>
  </si>
  <si>
    <t xml:space="preserve">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</si>
  <si>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0702 90 0 Ю6 50500 000</t>
  </si>
  <si>
    <t xml:space="preserve">000 0702 90 0 Ю6 51790 000</t>
  </si>
  <si>
    <t xml:space="preserve">  Ежемесячное денежное вознаграждение за классное руководство педагогическим работникам общеобразовательных организаций</t>
  </si>
  <si>
    <t xml:space="preserve">000 0702 90 0 Ю6 53030 000</t>
  </si>
  <si>
    <t xml:space="preserve">000 0702 90 0 Ю6 А0500 000</t>
  </si>
  <si>
    <t xml:space="preserve"> 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в части повышенного районного коэффициента</t>
  </si>
  <si>
    <t xml:space="preserve">000 0702 90 0 Ю6 А3030 000</t>
  </si>
  <si>
    <t xml:space="preserve">  Дополнительное образование детей</t>
  </si>
  <si>
    <t xml:space="preserve">000 0703 00 0 00 00000 000</t>
  </si>
  <si>
    <t xml:space="preserve">000 0703 04 0 00 10030 000</t>
  </si>
  <si>
    <t xml:space="preserve">  Обеспечение деятельности учреждений по внешкольной работе с детьми</t>
  </si>
  <si>
    <t xml:space="preserve">000 0703 90 0 00 05030 000</t>
  </si>
  <si>
    <t xml:space="preserve">000 0703 90 0 00 70510 000</t>
  </si>
  <si>
    <t xml:space="preserve">  Оснащение объектов спортивной инфрастрктуры спортивно-технологическим оборудованием</t>
  </si>
  <si>
    <t xml:space="preserve">000 0703 90 0 00 L2280 000</t>
  </si>
  <si>
    <t xml:space="preserve">  Молодежная политика</t>
  </si>
  <si>
    <t xml:space="preserve">000 0707 00 0 00 00000 000</t>
  </si>
  <si>
    <t xml:space="preserve">000 0707 07 0 00 10070 000</t>
  </si>
  <si>
    <t xml:space="preserve">  Проведение мероприятий для детей и молодежи</t>
  </si>
  <si>
    <t xml:space="preserve">000 0707 90 0 00 09050 000</t>
  </si>
  <si>
    <t xml:space="preserve">  Другие вопросы в области образования</t>
  </si>
  <si>
    <t xml:space="preserve">000 0709 00 0 00 00000 000</t>
  </si>
  <si>
    <t xml:space="preserve">  Обеспечение деятельности учреждения "Управление образования"</t>
  </si>
  <si>
    <t xml:space="preserve">000 0709 90 0 00 05120 000</t>
  </si>
  <si>
    <t xml:space="preserve">  Летнее оздоровление детей</t>
  </si>
  <si>
    <t xml:space="preserve">000 0709 90 0 00 09000 000</t>
  </si>
  <si>
    <t xml:space="preserve">  Поддержка одаренных детей</t>
  </si>
  <si>
    <t xml:space="preserve">000 0709 90 0 00 09040 000</t>
  </si>
  <si>
    <t xml:space="preserve">  Обеспечение проезда детей и совершеннолетних граждан - сопровождающих организационные группы детей к месту отдыха  обратно при условии нахождения места отдыха в пределах  Новосибирской области</t>
  </si>
  <si>
    <t xml:space="preserve">000 0709 90 0 00 70079 000</t>
  </si>
  <si>
    <t xml:space="preserve">  Оздоровление детей</t>
  </si>
  <si>
    <t xml:space="preserve">000 0709 90 0 00 70359 000</t>
  </si>
  <si>
    <t xml:space="preserve">000 0709 90 0 00 70510 000</t>
  </si>
  <si>
    <t xml:space="preserve">  Софинансирование расходов на оздоровление детей за счет средств районного бюджета</t>
  </si>
  <si>
    <t xml:space="preserve">000 0709 90 0 00 S0359 000</t>
  </si>
  <si>
    <t xml:space="preserve">  КУЛЬТУРА, КИНЕМАТОГРАФИЯ</t>
  </si>
  <si>
    <t xml:space="preserve">000 0800 00 0 00 00000 000</t>
  </si>
  <si>
    <t xml:space="preserve">  Культура</t>
  </si>
  <si>
    <t xml:space="preserve">000 0801 00 0 00 00000 000</t>
  </si>
  <si>
    <t xml:space="preserve">  Субсидии местным бюджетам на реализацию мероприятий государственной программы "Культура Новосибирской области" на 2015-2020 годы"</t>
  </si>
  <si>
    <t xml:space="preserve">000 0801 11 0 00 70660 000</t>
  </si>
  <si>
    <t xml:space="preserve"> 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</si>
  <si>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000 0801 11 0 00 L4670 000</t>
  </si>
  <si>
    <t xml:space="preserve">  Государственная поддержка отрасли культуры</t>
  </si>
  <si>
    <t xml:space="preserve">000 0801 11 0 00 L5190 000</t>
  </si>
  <si>
    <t xml:space="preserve">  Софинансирование расходов на капитальный ремонт муниципальных учреждений культуры и муниципальных образовательных организаций дополнительного образования сферы культуры</t>
  </si>
  <si>
    <t xml:space="preserve">000 0801 11 0 00 S0660 000</t>
  </si>
  <si>
    <t xml:space="preserve">  Обеспечение деятельности учреждений в сфере культуры</t>
  </si>
  <si>
    <t xml:space="preserve">000 0801 90 0 00 05060 000</t>
  </si>
  <si>
    <t xml:space="preserve">  Обеспечение деятельности музеев</t>
  </si>
  <si>
    <t xml:space="preserve">000 0801 90 0 00 05070 000</t>
  </si>
  <si>
    <t xml:space="preserve">  Обеспечение деятельности библиотек</t>
  </si>
  <si>
    <t xml:space="preserve">000 0801 90 0 00 05080 000</t>
  </si>
  <si>
    <t xml:space="preserve">000 0801 90 0 00 70510 000</t>
  </si>
  <si>
    <t xml:space="preserve">  СОЦИАЛЬНАЯ ПОЛИТИКА</t>
  </si>
  <si>
    <t xml:space="preserve">000 1000 00 0 00 00000 000</t>
  </si>
  <si>
    <t xml:space="preserve">  Пенсионное обеспечение</t>
  </si>
  <si>
    <t xml:space="preserve">000 1001 00 0 00 00000 000</t>
  </si>
  <si>
    <t xml:space="preserve">  Доплаты к пенсиям муниципальных служащих</t>
  </si>
  <si>
    <t xml:space="preserve">000 1001 90 0 00 03090 000</t>
  </si>
  <si>
    <t xml:space="preserve">  Социальное обслуживание населения</t>
  </si>
  <si>
    <t xml:space="preserve">000 1002 00 0 00 00000 000</t>
  </si>
  <si>
    <t xml:space="preserve">  Обеспечение деятельности учреждений социального обслуживания населения</t>
  </si>
  <si>
    <t xml:space="preserve">000 1002 90 0 00 05090 000</t>
  </si>
  <si>
    <t xml:space="preserve">000 1002 90 0 00 70180 000</t>
  </si>
  <si>
    <t xml:space="preserve">  Создание системы долговременного ухода за гражданами пожилого возраста и инвалидами</t>
  </si>
  <si>
    <t xml:space="preserve">000 1002 90 0 Я4 51630 000</t>
  </si>
  <si>
    <t xml:space="preserve">  Социальное обеспечение населения</t>
  </si>
  <si>
    <t xml:space="preserve">000 1003 00 0 00 00000 000</t>
  </si>
  <si>
    <t xml:space="preserve">  Обеспечение жильем молодых семей</t>
  </si>
  <si>
    <t xml:space="preserve">000 1003 15 0 00 L4979 000</t>
  </si>
  <si>
    <t xml:space="preserve">  Предоставление адресной социальной помощи участникам специальной военной операции и членам их семей</t>
  </si>
  <si>
    <t xml:space="preserve">000 1003 90 0 00 09030 000</t>
  </si>
  <si>
    <t xml:space="preserve">  Охрана семьи и детства</t>
  </si>
  <si>
    <t xml:space="preserve">000 1004 00 0 00 00000 000</t>
  </si>
  <si>
    <t xml:space="preserve">000 1004 90 0 00 70289 000</t>
  </si>
  <si>
    <t xml:space="preserve">  Предоставление гражданам, имеющих трех и более детей, в том числе принятых под опеку (попечительство), пасынков и падчериц, единовременной денежной выплаты взамен земельных участков для индивидуального жилищного строительства</t>
  </si>
  <si>
    <t xml:space="preserve">000 1004 90 0 00 71229 000</t>
  </si>
  <si>
    <t xml:space="preserve">  ФИЗИЧЕСКАЯ КУЛЬТУРА И СПОРТ</t>
  </si>
  <si>
    <t xml:space="preserve">000 1100 00 0 00 00000 000</t>
  </si>
  <si>
    <t xml:space="preserve">  Физическая культура</t>
  </si>
  <si>
    <t xml:space="preserve">000 1101 00 0 00 00000 000</t>
  </si>
  <si>
    <t xml:space="preserve">  Организация и проведение мероприятий по формированию здорового образа жизни</t>
  </si>
  <si>
    <t xml:space="preserve">000 1101 05 0 00 10040 000</t>
  </si>
  <si>
    <t xml:space="preserve">  Обеспечение деятельности плавательных бассейнов</t>
  </si>
  <si>
    <t xml:space="preserve">000 1101 90 0 00 05100 000</t>
  </si>
  <si>
    <t xml:space="preserve">  Мероприятия в области спорта и физической культуры</t>
  </si>
  <si>
    <t xml:space="preserve">000 1101 90 0 00 09060 000</t>
  </si>
  <si>
    <t xml:space="preserve">000 1101 90 0 00 70510 000</t>
  </si>
  <si>
    <t xml:space="preserve">  МЕЖБЮДЖЕТНЫЕ ТРАНСФЕРТЫ ОБЩЕГО ХАРАКТЕРА БЮДЖЕТАМ БЮДЖЕТНОЙ СИСТЕМЫ РОССИЙСКОЙ ФЕДЕРАЦИИ</t>
  </si>
  <si>
    <t xml:space="preserve">000 1400 00 0 00 00000 000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</si>
  <si>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</si>
  <si>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000 1401 00 0 00 00000 000</t>
  </si>
  <si>
    <t xml:space="preserve">  Осуществление отдельных государственных полномочий Новосибирской области по расчету и предоставлению дотаций бюджетам поселений</t>
  </si>
  <si>
    <t xml:space="preserve">000 1401 90 0 00 70220 000</t>
  </si>
  <si>
    <t xml:space="preserve">  Прочие межбюджетные трансферты общего характера</t>
  </si>
  <si>
    <t xml:space="preserve">000 1403 00 0 00 00000 000</t>
  </si>
  <si>
    <t xml:space="preserve">  Расходы на решение вопросов местного значения за счет средств районного бюджета</t>
  </si>
  <si>
    <t xml:space="preserve">000 1403 90 0 00 10050 000</t>
  </si>
  <si>
    <t xml:space="preserve">000 1403 90 0 00 70510 000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</si>
</sst>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_ ;-#,##0.00"/>
  </numFmts>
  <fonts count="5">
    <font>
      <sz val="11.000000"/>
      <color theme="1"/>
      <name val="Calibri"/>
      <scheme val="minor"/>
    </font>
    <font>
      <b/>
      <sz val="11.000000"/>
      <name val="Arial Cyr"/>
    </font>
    <font>
      <sz val="8.000000"/>
      <name val="Arial Cyr"/>
    </font>
    <font>
      <sz val="10.000000"/>
      <name val="Arial Cyr"/>
    </font>
    <font>
      <sz val="11.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theme="0" tint="0"/>
        <b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hair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none"/>
      <bottom style="hair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1">
    <xf fontId="0" fillId="0" borderId="0" numFmtId="0" xfId="0"/>
    <xf fontId="1" fillId="0" borderId="0" numFmtId="0" xfId="0" applyFont="1" applyAlignment="1">
      <alignment horizontal="center"/>
    </xf>
    <xf fontId="2" fillId="0" borderId="0" numFmtId="49" xfId="0" applyNumberFormat="1" applyFont="1" applyAlignment="1">
      <alignment horizontal="right"/>
    </xf>
    <xf fontId="1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 vertical="top" wrapText="1"/>
    </xf>
    <xf fontId="2" fillId="0" borderId="2" numFmtId="49" xfId="0" applyNumberFormat="1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3" numFmtId="49" xfId="0" applyNumberFormat="1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center"/>
    </xf>
    <xf fontId="2" fillId="0" borderId="4" numFmtId="0" xfId="0" applyFont="1" applyBorder="1" applyAlignment="1">
      <alignment horizontal="center" vertical="center"/>
    </xf>
    <xf fontId="2" fillId="0" borderId="4" numFmtId="0" xfId="0" applyFont="1" applyBorder="1" applyAlignment="1">
      <alignment horizontal="center" shrinkToFit="1" vertical="center"/>
    </xf>
    <xf fontId="2" fillId="0" borderId="4" numFmtId="49" xfId="0" applyNumberFormat="1" applyFont="1" applyBorder="1" applyAlignment="1">
      <alignment horizontal="center" shrinkToFit="1" vertical="center"/>
    </xf>
    <xf fontId="3" fillId="0" borderId="0" numFmtId="49" xfId="0" applyNumberFormat="1" applyFont="1"/>
    <xf fontId="3" fillId="0" borderId="5" numFmtId="0" xfId="0" applyFont="1" applyBorder="1" applyAlignment="1">
      <alignment horizontal="left" wrapText="1"/>
    </xf>
    <xf fontId="3" fillId="0" borderId="6" numFmtId="0" xfId="0" applyFont="1" applyBorder="1" applyAlignment="1">
      <alignment horizontal="center" shrinkToFit="1"/>
    </xf>
    <xf fontId="3" fillId="0" borderId="7" numFmtId="49" xfId="0" applyNumberFormat="1" applyFont="1" applyBorder="1" applyAlignment="1">
      <alignment horizontal="center"/>
    </xf>
    <xf fontId="3" fillId="0" borderId="7" numFmtId="4" xfId="0" applyNumberFormat="1" applyFont="1" applyBorder="1" applyAlignment="1">
      <alignment horizontal="right" shrinkToFit="1"/>
    </xf>
    <xf fontId="3" fillId="0" borderId="8" numFmtId="4" xfId="0" applyNumberFormat="1" applyFont="1" applyBorder="1" applyAlignment="1">
      <alignment horizontal="right" shrinkToFit="1"/>
    </xf>
    <xf fontId="3" fillId="0" borderId="9" numFmtId="0" xfId="0" applyFont="1" applyBorder="1" applyAlignment="1">
      <alignment horizontal="left" wrapText="1"/>
    </xf>
    <xf fontId="3" fillId="0" borderId="10" numFmtId="0" xfId="0" applyFont="1" applyBorder="1" applyAlignment="1">
      <alignment horizontal="center" shrinkToFit="1"/>
    </xf>
    <xf fontId="3" fillId="0" borderId="2" numFmtId="49" xfId="0" applyNumberFormat="1" applyFont="1" applyBorder="1" applyAlignment="1">
      <alignment horizontal="center"/>
    </xf>
    <xf fontId="3" fillId="0" borderId="2" numFmtId="160" xfId="0" applyNumberFormat="1" applyFont="1" applyBorder="1" applyAlignment="1">
      <alignment horizontal="right" shrinkToFit="1"/>
    </xf>
    <xf fontId="3" fillId="0" borderId="11" numFmtId="0" xfId="0" applyFont="1" applyBorder="1" applyAlignment="1">
      <alignment horizontal="left" wrapText="1"/>
    </xf>
    <xf fontId="3" fillId="0" borderId="12" numFmtId="49" xfId="0" applyNumberFormat="1" applyFont="1" applyBorder="1" applyAlignment="1">
      <alignment horizontal="center" wrapText="1"/>
    </xf>
    <xf fontId="3" fillId="0" borderId="13" numFmtId="49" xfId="0" applyNumberFormat="1" applyFont="1" applyBorder="1" applyAlignment="1">
      <alignment horizontal="center" wrapText="1"/>
    </xf>
    <xf fontId="3" fillId="2" borderId="13" numFmtId="4" xfId="0" applyNumberFormat="1" applyFont="1" applyFill="1" applyBorder="1" applyAlignment="1">
      <alignment horizontal="right" wrapText="1"/>
    </xf>
    <xf fontId="3" fillId="0" borderId="13" numFmtId="4" xfId="0" applyNumberFormat="1" applyFont="1" applyBorder="1" applyAlignment="1">
      <alignment horizontal="right" wrapText="1"/>
    </xf>
    <xf fontId="3" fillId="0" borderId="0" numFmtId="0" xfId="0" applyFont="1" applyAlignment="1">
      <alignment wrapText="1"/>
    </xf>
    <xf fontId="3" fillId="0" borderId="14" numFmtId="0" xfId="0" applyFont="1" applyBorder="1" applyAlignment="1">
      <alignment horizontal="left" wrapText="1"/>
    </xf>
    <xf fontId="3" fillId="0" borderId="15" numFmtId="49" xfId="0" applyNumberFormat="1" applyFont="1" applyBorder="1" applyAlignment="1">
      <alignment horizontal="center" wrapText="1"/>
    </xf>
    <xf fontId="3" fillId="0" borderId="3" numFmtId="49" xfId="0" applyNumberFormat="1" applyFont="1" applyBorder="1" applyAlignment="1">
      <alignment horizontal="center" wrapText="1"/>
    </xf>
    <xf fontId="3" fillId="3" borderId="3" numFmtId="4" xfId="0" applyNumberFormat="1" applyFont="1" applyFill="1" applyBorder="1" applyAlignment="1">
      <alignment horizontal="right" wrapText="1"/>
    </xf>
    <xf fontId="3" fillId="0" borderId="3" numFmtId="4" xfId="0" applyNumberFormat="1" applyFont="1" applyBorder="1" applyAlignment="1">
      <alignment horizontal="right" wrapText="1"/>
    </xf>
    <xf fontId="3" fillId="2" borderId="3" numFmtId="4" xfId="0" applyNumberFormat="1" applyFont="1" applyFill="1" applyBorder="1" applyAlignment="1">
      <alignment horizontal="right" wrapText="1"/>
    </xf>
    <xf fontId="3" fillId="0" borderId="2" numFmtId="4" xfId="0" applyNumberFormat="1" applyFont="1" applyBorder="1" applyAlignment="1">
      <alignment horizontal="right" wrapText="1"/>
    </xf>
    <xf fontId="3" fillId="0" borderId="16" numFmtId="49" xfId="0" applyNumberFormat="1" applyFont="1" applyBorder="1" applyAlignment="1">
      <alignment horizontal="center" wrapText="1"/>
    </xf>
    <xf fontId="3" fillId="2" borderId="17" numFmtId="4" xfId="0" applyNumberFormat="1" applyFont="1" applyFill="1" applyBorder="1" applyAlignment="1">
      <alignment horizontal="right" wrapText="1"/>
    </xf>
    <xf fontId="3" fillId="0" borderId="18" numFmtId="4" xfId="0" applyNumberFormat="1" applyFont="1" applyBorder="1" applyAlignment="1">
      <alignment horizontal="right" wrapText="1"/>
    </xf>
    <xf fontId="3" fillId="3" borderId="13" numFmtId="4" xfId="0" applyNumberFormat="1" applyFont="1" applyFill="1" applyBorder="1" applyAlignment="1">
      <alignment horizontal="right" wrapText="1"/>
    </xf>
    <xf fontId="3" fillId="4" borderId="3" numFmtId="4" xfId="0" applyNumberFormat="1" applyFont="1" applyFill="1" applyBorder="1" applyAlignment="1">
      <alignment horizontal="right" wrapText="1"/>
    </xf>
    <xf fontId="4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91" zoomScale="100" workbookViewId="0">
      <selection activeCell="A1" activeCellId="0" sqref="A1"/>
    </sheetView>
  </sheetViews>
  <sheetFormatPr defaultRowHeight="14.25"/>
  <cols>
    <col customWidth="1" min="1" max="1" width="50.710937999999999"/>
    <col customWidth="1" min="2" max="2" width="13.285156000000001"/>
    <col customWidth="1" min="3" max="3" width="26.855468999999999"/>
    <col customWidth="1" min="4" max="6" width="19.855468999999999"/>
    <col customWidth="1" hidden="1" min="7" max="7" width="9.140625"/>
  </cols>
  <sheetData>
    <row r="1">
      <c r="A1" s="1" t="s">
        <v>0</v>
      </c>
      <c r="B1" s="1"/>
      <c r="C1" s="1"/>
      <c r="D1" s="1"/>
      <c r="E1" s="1"/>
      <c r="F1" s="2"/>
      <c r="G1" s="1"/>
    </row>
    <row r="2">
      <c r="A2" s="3"/>
      <c r="B2" s="3"/>
      <c r="C2" s="3"/>
      <c r="D2" s="3"/>
      <c r="E2" s="3"/>
      <c r="F2" s="3"/>
      <c r="G2" s="1"/>
    </row>
    <row r="3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4" t="s">
        <v>6</v>
      </c>
      <c r="G3" s="1"/>
    </row>
    <row r="4">
      <c r="A4" s="6"/>
      <c r="B4" s="6"/>
      <c r="C4" s="6"/>
      <c r="D4" s="7"/>
      <c r="E4" s="7"/>
      <c r="F4" s="6"/>
      <c r="G4" s="1"/>
    </row>
    <row r="5">
      <c r="A5" s="6"/>
      <c r="B5" s="6"/>
      <c r="C5" s="6"/>
      <c r="D5" s="7"/>
      <c r="E5" s="7"/>
      <c r="F5" s="6"/>
      <c r="G5" s="1"/>
    </row>
    <row r="6">
      <c r="A6" s="8">
        <v>1</v>
      </c>
      <c r="B6" s="9">
        <v>2</v>
      </c>
      <c r="C6" s="10">
        <v>3</v>
      </c>
      <c r="D6" s="11" t="s">
        <v>7</v>
      </c>
      <c r="E6" s="11" t="s">
        <v>8</v>
      </c>
      <c r="F6" s="11" t="s">
        <v>9</v>
      </c>
      <c r="G6" s="12"/>
    </row>
    <row r="7">
      <c r="A7" s="13" t="s">
        <v>10</v>
      </c>
      <c r="B7" s="14">
        <v>200</v>
      </c>
      <c r="C7" s="15" t="s">
        <v>11</v>
      </c>
      <c r="D7" s="16">
        <f>D9+D43+D46+D57+D72+D95+D131+D141+D154+D160</f>
        <v>1276577932.05</v>
      </c>
      <c r="E7" s="16">
        <v>1113286302.75</v>
      </c>
      <c r="F7" s="17">
        <f>E7/D7*100</f>
        <v>87.208643890798172</v>
      </c>
      <c r="G7" s="12"/>
    </row>
    <row r="8">
      <c r="A8" s="18" t="s">
        <v>12</v>
      </c>
      <c r="B8" s="19"/>
      <c r="C8" s="20"/>
      <c r="D8" s="21"/>
      <c r="E8" s="21"/>
      <c r="F8" s="17"/>
      <c r="G8" s="12"/>
    </row>
    <row r="9">
      <c r="A9" s="22" t="s">
        <v>13</v>
      </c>
      <c r="B9" s="23" t="s">
        <v>14</v>
      </c>
      <c r="C9" s="24" t="s">
        <v>15</v>
      </c>
      <c r="D9" s="25">
        <f>D10+D13+D17+D27+D29+D32+D34</f>
        <v>133089685.43000001</v>
      </c>
      <c r="E9" s="26">
        <v>125519790.66</v>
      </c>
      <c r="F9" s="17">
        <f>E9/D9*100</f>
        <v>94.312185241446471</v>
      </c>
      <c r="G9" s="27"/>
    </row>
    <row r="10" ht="38.25">
      <c r="A10" s="28" t="s">
        <v>16</v>
      </c>
      <c r="B10" s="29" t="s">
        <v>14</v>
      </c>
      <c r="C10" s="30" t="s">
        <v>17</v>
      </c>
      <c r="D10" s="31">
        <f>D11+D12</f>
        <v>3886210</v>
      </c>
      <c r="E10" s="31">
        <v>3551397.0900000003</v>
      </c>
      <c r="F10" s="17">
        <f>E10/D10*100</f>
        <v>91.384590384976633</v>
      </c>
      <c r="G10" s="27"/>
    </row>
    <row r="11">
      <c r="A11" s="28" t="s">
        <v>18</v>
      </c>
      <c r="B11" s="29" t="s">
        <v>14</v>
      </c>
      <c r="C11" s="30" t="s">
        <v>19</v>
      </c>
      <c r="D11" s="32">
        <v>3186210</v>
      </c>
      <c r="E11" s="32">
        <v>3012687.4100000001</v>
      </c>
      <c r="F11" s="17">
        <f>E11/D11*100</f>
        <v>94.553949990741359</v>
      </c>
      <c r="G11" s="27"/>
    </row>
    <row r="12">
      <c r="A12" s="28" t="s">
        <v>20</v>
      </c>
      <c r="B12" s="29" t="s">
        <v>14</v>
      </c>
      <c r="C12" s="30" t="s">
        <v>21</v>
      </c>
      <c r="D12" s="32">
        <v>700000</v>
      </c>
      <c r="E12" s="32">
        <v>538709.68000000005</v>
      </c>
      <c r="F12" s="17">
        <f>E12/D12*100</f>
        <v>76.958525714285713</v>
      </c>
      <c r="G12" s="27"/>
    </row>
    <row r="13" ht="38.25">
      <c r="A13" s="28" t="s">
        <v>22</v>
      </c>
      <c r="B13" s="29" t="s">
        <v>14</v>
      </c>
      <c r="C13" s="30" t="s">
        <v>23</v>
      </c>
      <c r="D13" s="31">
        <f>D14+D15+D16</f>
        <v>4604160</v>
      </c>
      <c r="E13" s="31">
        <v>3982244.2400000002</v>
      </c>
      <c r="F13" s="17">
        <f>E13/D13*100</f>
        <v>86.49230782596608</v>
      </c>
      <c r="G13" s="27"/>
    </row>
    <row r="14" ht="38.25">
      <c r="A14" s="28" t="s">
        <v>24</v>
      </c>
      <c r="B14" s="29" t="s">
        <v>14</v>
      </c>
      <c r="C14" s="30" t="s">
        <v>25</v>
      </c>
      <c r="D14" s="32">
        <v>2107332</v>
      </c>
      <c r="E14" s="32">
        <v>1712212.1599999999</v>
      </c>
      <c r="F14" s="17">
        <f>E14/D14*100</f>
        <v>81.250232996034782</v>
      </c>
      <c r="G14" s="27"/>
    </row>
    <row r="15" ht="25.5">
      <c r="A15" s="28" t="s">
        <v>26</v>
      </c>
      <c r="B15" s="29" t="s">
        <v>14</v>
      </c>
      <c r="C15" s="30" t="s">
        <v>27</v>
      </c>
      <c r="D15" s="32">
        <v>2146828</v>
      </c>
      <c r="E15" s="32">
        <v>2000677.25</v>
      </c>
      <c r="F15" s="17">
        <f>E15/D15*100</f>
        <v>93.192246887035196</v>
      </c>
      <c r="G15" s="27"/>
    </row>
    <row r="16">
      <c r="A16" s="28" t="s">
        <v>20</v>
      </c>
      <c r="B16" s="29" t="s">
        <v>14</v>
      </c>
      <c r="C16" s="30" t="s">
        <v>28</v>
      </c>
      <c r="D16" s="32">
        <v>350000</v>
      </c>
      <c r="E16" s="32">
        <v>269354.83000000002</v>
      </c>
      <c r="F16" s="17">
        <f>E16/D16*100</f>
        <v>76.958522857142867</v>
      </c>
      <c r="G16" s="27"/>
    </row>
    <row r="17" ht="38.25">
      <c r="A17" s="28" t="s">
        <v>29</v>
      </c>
      <c r="B17" s="29" t="s">
        <v>14</v>
      </c>
      <c r="C17" s="30" t="s">
        <v>30</v>
      </c>
      <c r="D17" s="31">
        <f>D18+D19+D20+D21+D22+D23+D24+D25</f>
        <v>41385943.659999996</v>
      </c>
      <c r="E17" s="31">
        <v>36850756.329999998</v>
      </c>
      <c r="F17" s="17">
        <f>E17/D17*100</f>
        <v>89.041720620754361</v>
      </c>
      <c r="G17" s="27"/>
    </row>
    <row r="18" ht="25.5">
      <c r="A18" s="28" t="s">
        <v>31</v>
      </c>
      <c r="B18" s="29" t="s">
        <v>14</v>
      </c>
      <c r="C18" s="30" t="s">
        <v>32</v>
      </c>
      <c r="D18" s="32">
        <v>35484164.159999996</v>
      </c>
      <c r="E18" s="32">
        <v>32308703.02</v>
      </c>
      <c r="F18" s="17">
        <f>E18/D18*100</f>
        <v>91.051047093340927</v>
      </c>
      <c r="G18" s="27"/>
    </row>
    <row r="19" ht="38.25">
      <c r="A19" s="28" t="s">
        <v>33</v>
      </c>
      <c r="B19" s="29" t="s">
        <v>14</v>
      </c>
      <c r="C19" s="30" t="s">
        <v>34</v>
      </c>
      <c r="D19" s="32">
        <v>371475</v>
      </c>
      <c r="E19" s="32" t="s">
        <v>35</v>
      </c>
      <c r="F19" s="17"/>
      <c r="G19" s="27"/>
    </row>
    <row r="20" ht="25.5">
      <c r="A20" s="28" t="s">
        <v>36</v>
      </c>
      <c r="B20" s="29" t="s">
        <v>14</v>
      </c>
      <c r="C20" s="30" t="s">
        <v>37</v>
      </c>
      <c r="D20" s="32">
        <v>995200</v>
      </c>
      <c r="E20" s="32">
        <v>665158.23999999999</v>
      </c>
      <c r="F20" s="17">
        <f>E20/D20*100</f>
        <v>66.83663987138263</v>
      </c>
      <c r="G20" s="27"/>
    </row>
    <row r="21" ht="51">
      <c r="A21" s="28" t="s">
        <v>38</v>
      </c>
      <c r="B21" s="29" t="s">
        <v>14</v>
      </c>
      <c r="C21" s="30" t="s">
        <v>39</v>
      </c>
      <c r="D21" s="32">
        <v>2368800</v>
      </c>
      <c r="E21" s="32">
        <v>1970927.6899999999</v>
      </c>
      <c r="F21" s="17">
        <f>E21/D21*100</f>
        <v>83.203634329618367</v>
      </c>
      <c r="G21" s="27"/>
    </row>
    <row r="22" ht="38.25">
      <c r="A22" s="28" t="s">
        <v>40</v>
      </c>
      <c r="B22" s="29" t="s">
        <v>14</v>
      </c>
      <c r="C22" s="30" t="s">
        <v>41</v>
      </c>
      <c r="D22" s="32">
        <v>10087.5</v>
      </c>
      <c r="E22" s="32">
        <v>5911.7200000000003</v>
      </c>
      <c r="F22" s="17">
        <f>E22/D22*100</f>
        <v>58.604411400247834</v>
      </c>
      <c r="G22" s="27"/>
    </row>
    <row r="23" ht="51">
      <c r="A23" s="28" t="s">
        <v>42</v>
      </c>
      <c r="B23" s="29" t="s">
        <v>14</v>
      </c>
      <c r="C23" s="30" t="s">
        <v>43</v>
      </c>
      <c r="D23" s="32">
        <v>365110</v>
      </c>
      <c r="E23" s="32">
        <v>356849.38</v>
      </c>
      <c r="F23" s="17">
        <f>E23/D23*100</f>
        <v>97.737498288187112</v>
      </c>
      <c r="G23" s="27"/>
    </row>
    <row r="24" ht="76.5">
      <c r="A24" s="28" t="s">
        <v>44</v>
      </c>
      <c r="B24" s="29" t="s">
        <v>14</v>
      </c>
      <c r="C24" s="30" t="s">
        <v>45</v>
      </c>
      <c r="D24" s="32">
        <v>143350</v>
      </c>
      <c r="E24" s="32">
        <v>92665.619999999995</v>
      </c>
      <c r="F24" s="17">
        <f>E24/D24*100</f>
        <v>64.642915940006972</v>
      </c>
      <c r="G24" s="27"/>
    </row>
    <row r="25" ht="38.25">
      <c r="A25" s="28" t="s">
        <v>46</v>
      </c>
      <c r="B25" s="29" t="s">
        <v>14</v>
      </c>
      <c r="C25" s="30" t="s">
        <v>47</v>
      </c>
      <c r="D25" s="32">
        <v>1647757</v>
      </c>
      <c r="E25" s="32">
        <v>1450540.6599999999</v>
      </c>
      <c r="F25" s="17">
        <f>E25/D25*100</f>
        <v>88.031224264257403</v>
      </c>
      <c r="G25" s="27"/>
    </row>
    <row r="26">
      <c r="A26" s="28" t="s">
        <v>48</v>
      </c>
      <c r="B26" s="29" t="s">
        <v>14</v>
      </c>
      <c r="C26" s="30" t="s">
        <v>49</v>
      </c>
      <c r="D26" s="32">
        <v>0</v>
      </c>
      <c r="E26" s="32" t="s">
        <v>35</v>
      </c>
      <c r="F26" s="17"/>
      <c r="G26" s="27"/>
    </row>
    <row r="27">
      <c r="A27" s="28" t="s">
        <v>50</v>
      </c>
      <c r="B27" s="29" t="s">
        <v>14</v>
      </c>
      <c r="C27" s="30" t="s">
        <v>51</v>
      </c>
      <c r="D27" s="31">
        <f>D28</f>
        <v>7810.6000000000004</v>
      </c>
      <c r="E27" s="32" t="s">
        <v>35</v>
      </c>
      <c r="F27" s="17"/>
      <c r="G27" s="27"/>
    </row>
    <row r="28" ht="51">
      <c r="A28" s="28" t="s">
        <v>52</v>
      </c>
      <c r="B28" s="29" t="s">
        <v>14</v>
      </c>
      <c r="C28" s="30" t="s">
        <v>53</v>
      </c>
      <c r="D28" s="32">
        <v>7810.6000000000004</v>
      </c>
      <c r="E28" s="32" t="s">
        <v>35</v>
      </c>
      <c r="F28" s="17"/>
      <c r="G28" s="27"/>
    </row>
    <row r="29" ht="38.25">
      <c r="A29" s="28" t="s">
        <v>54</v>
      </c>
      <c r="B29" s="29" t="s">
        <v>14</v>
      </c>
      <c r="C29" s="30" t="s">
        <v>55</v>
      </c>
      <c r="D29" s="31">
        <f>D30+D31</f>
        <v>2574350</v>
      </c>
      <c r="E29" s="32">
        <v>2373209.9699999997</v>
      </c>
      <c r="F29" s="17">
        <f>E29/D29*100</f>
        <v>92.186764425971589</v>
      </c>
      <c r="G29" s="27"/>
    </row>
    <row r="30" ht="25.5">
      <c r="A30" s="28" t="s">
        <v>56</v>
      </c>
      <c r="B30" s="29" t="s">
        <v>14</v>
      </c>
      <c r="C30" s="30" t="s">
        <v>57</v>
      </c>
      <c r="D30" s="32">
        <v>2184350</v>
      </c>
      <c r="E30" s="32">
        <v>2080709.97</v>
      </c>
      <c r="F30" s="17">
        <f>E30/D30*100</f>
        <v>95.255337743493484</v>
      </c>
      <c r="G30" s="27"/>
    </row>
    <row r="31" ht="25.5">
      <c r="A31" s="28" t="s">
        <v>58</v>
      </c>
      <c r="B31" s="29" t="s">
        <v>14</v>
      </c>
      <c r="C31" s="30" t="s">
        <v>59</v>
      </c>
      <c r="D31" s="32">
        <v>390000</v>
      </c>
      <c r="E31" s="32">
        <v>292500</v>
      </c>
      <c r="F31" s="17">
        <f>E31/D31*100</f>
        <v>75</v>
      </c>
      <c r="G31" s="27"/>
    </row>
    <row r="32">
      <c r="A32" s="28" t="s">
        <v>60</v>
      </c>
      <c r="B32" s="29" t="s">
        <v>14</v>
      </c>
      <c r="C32" s="30" t="s">
        <v>61</v>
      </c>
      <c r="D32" s="31">
        <f>D33</f>
        <v>0</v>
      </c>
      <c r="E32" s="32" t="s">
        <v>35</v>
      </c>
      <c r="G32" s="27"/>
    </row>
    <row r="33">
      <c r="A33" s="28" t="s">
        <v>62</v>
      </c>
      <c r="B33" s="29" t="s">
        <v>14</v>
      </c>
      <c r="C33" s="30" t="s">
        <v>63</v>
      </c>
      <c r="D33" s="32">
        <v>0</v>
      </c>
      <c r="E33" s="32" t="s">
        <v>35</v>
      </c>
      <c r="F33" s="17"/>
      <c r="G33" s="27"/>
    </row>
    <row r="34">
      <c r="A34" s="28" t="s">
        <v>64</v>
      </c>
      <c r="B34" s="29" t="s">
        <v>14</v>
      </c>
      <c r="C34" s="30" t="s">
        <v>65</v>
      </c>
      <c r="D34" s="31">
        <f>D35+D36+D38+D39+D40+D41+D42</f>
        <v>80631211.170000002</v>
      </c>
      <c r="E34" s="32">
        <v>78762183.030000001</v>
      </c>
      <c r="F34" s="17">
        <f>E34/D34*100</f>
        <v>97.682004136016999</v>
      </c>
      <c r="G34" s="27"/>
    </row>
    <row r="35" ht="51">
      <c r="A35" s="28" t="s">
        <v>66</v>
      </c>
      <c r="B35" s="29" t="s">
        <v>14</v>
      </c>
      <c r="C35" s="30" t="s">
        <v>67</v>
      </c>
      <c r="D35" s="32">
        <v>1290100</v>
      </c>
      <c r="E35" s="32">
        <v>1290100</v>
      </c>
      <c r="F35" s="17">
        <f>E35/D35*100</f>
        <v>100</v>
      </c>
      <c r="G35" s="27"/>
    </row>
    <row r="36" ht="51">
      <c r="A36" s="28" t="s">
        <v>68</v>
      </c>
      <c r="B36" s="29" t="s">
        <v>14</v>
      </c>
      <c r="C36" s="30" t="s">
        <v>69</v>
      </c>
      <c r="D36" s="32">
        <v>14348.940000000001</v>
      </c>
      <c r="E36" s="32">
        <v>14348.940000000001</v>
      </c>
      <c r="F36" s="17">
        <f>E36/D36*100</f>
        <v>100</v>
      </c>
      <c r="G36" s="27"/>
    </row>
    <row r="37" ht="25.5">
      <c r="A37" s="28" t="s">
        <v>70</v>
      </c>
      <c r="B37" s="29" t="s">
        <v>14</v>
      </c>
      <c r="C37" s="30" t="s">
        <v>71</v>
      </c>
      <c r="D37" s="32"/>
      <c r="E37" s="32" t="s">
        <v>35</v>
      </c>
      <c r="F37" s="17"/>
      <c r="G37" s="27"/>
    </row>
    <row r="38" ht="38.25">
      <c r="A38" s="28" t="s">
        <v>72</v>
      </c>
      <c r="B38" s="29" t="s">
        <v>14</v>
      </c>
      <c r="C38" s="30" t="s">
        <v>73</v>
      </c>
      <c r="D38" s="32">
        <v>747740</v>
      </c>
      <c r="E38" s="32">
        <v>129668</v>
      </c>
      <c r="F38" s="17">
        <f>E38/D38*100</f>
        <v>17.341321849840856</v>
      </c>
      <c r="G38" s="27"/>
    </row>
    <row r="39" ht="25.5">
      <c r="A39" s="28" t="s">
        <v>74</v>
      </c>
      <c r="B39" s="29" t="s">
        <v>14</v>
      </c>
      <c r="C39" s="30" t="s">
        <v>75</v>
      </c>
      <c r="D39" s="32">
        <v>1090581.48</v>
      </c>
      <c r="E39" s="32">
        <v>895094.77000000002</v>
      </c>
      <c r="F39" s="17">
        <f>E39/D39*100</f>
        <v>82.075001860475396</v>
      </c>
      <c r="G39" s="27"/>
    </row>
    <row r="40" ht="38.25">
      <c r="A40" s="28" t="s">
        <v>76</v>
      </c>
      <c r="B40" s="29" t="s">
        <v>14</v>
      </c>
      <c r="C40" s="30" t="s">
        <v>77</v>
      </c>
      <c r="D40" s="32">
        <v>18110816.75</v>
      </c>
      <c r="E40" s="32">
        <v>17553136.039999999</v>
      </c>
      <c r="F40" s="17">
        <f>E40/D40*100</f>
        <v>96.920731308266355</v>
      </c>
      <c r="G40" s="27"/>
    </row>
    <row r="41" ht="25.5">
      <c r="A41" s="28" t="s">
        <v>78</v>
      </c>
      <c r="B41" s="29" t="s">
        <v>14</v>
      </c>
      <c r="C41" s="30" t="s">
        <v>79</v>
      </c>
      <c r="D41" s="32">
        <v>172500</v>
      </c>
      <c r="E41" s="32">
        <v>90990</v>
      </c>
      <c r="F41" s="17">
        <f>E41/D41*100</f>
        <v>52.747826086956515</v>
      </c>
      <c r="G41" s="27"/>
    </row>
    <row r="42" ht="13.5" customHeight="1">
      <c r="A42" s="28" t="s">
        <v>48</v>
      </c>
      <c r="B42" s="29" t="s">
        <v>14</v>
      </c>
      <c r="C42" s="30" t="s">
        <v>80</v>
      </c>
      <c r="D42" s="32">
        <v>59205124</v>
      </c>
      <c r="E42" s="32">
        <v>58788845.280000001</v>
      </c>
      <c r="F42" s="17">
        <f>E42/D42*100</f>
        <v>99.296887343737353</v>
      </c>
      <c r="G42" s="27"/>
    </row>
    <row r="43">
      <c r="A43" s="28" t="s">
        <v>81</v>
      </c>
      <c r="B43" s="29" t="s">
        <v>14</v>
      </c>
      <c r="C43" s="30" t="s">
        <v>82</v>
      </c>
      <c r="D43" s="33">
        <f t="shared" ref="D43:D44" si="0">D44</f>
        <v>2159400</v>
      </c>
      <c r="E43" s="32">
        <v>2159400</v>
      </c>
      <c r="F43" s="17">
        <f>E43/D43*100</f>
        <v>100</v>
      </c>
      <c r="G43" s="27"/>
    </row>
    <row r="44">
      <c r="A44" s="28" t="s">
        <v>83</v>
      </c>
      <c r="B44" s="29" t="s">
        <v>14</v>
      </c>
      <c r="C44" s="30" t="s">
        <v>84</v>
      </c>
      <c r="D44" s="31">
        <f t="shared" si="0"/>
        <v>2159400</v>
      </c>
      <c r="E44" s="32">
        <v>2159400</v>
      </c>
      <c r="F44" s="17">
        <f>E44/D44*100</f>
        <v>100</v>
      </c>
      <c r="G44" s="27"/>
    </row>
    <row r="45" ht="25.5">
      <c r="A45" s="28" t="s">
        <v>85</v>
      </c>
      <c r="B45" s="29" t="s">
        <v>14</v>
      </c>
      <c r="C45" s="30" t="s">
        <v>86</v>
      </c>
      <c r="D45" s="32">
        <v>2159400</v>
      </c>
      <c r="E45" s="32">
        <v>2159400</v>
      </c>
      <c r="F45" s="17">
        <f>E45/D45*100</f>
        <v>100</v>
      </c>
      <c r="G45" s="27"/>
    </row>
    <row r="46" ht="25.5">
      <c r="A46" s="28" t="s">
        <v>87</v>
      </c>
      <c r="B46" s="29" t="s">
        <v>14</v>
      </c>
      <c r="C46" s="30" t="s">
        <v>88</v>
      </c>
      <c r="D46" s="33">
        <f>D47+D53</f>
        <v>7812104.3200000003</v>
      </c>
      <c r="E46" s="32">
        <v>7265953.8600000003</v>
      </c>
      <c r="F46" s="17">
        <f>E46/D46*100</f>
        <v>93.008920034493343</v>
      </c>
      <c r="G46" s="27"/>
    </row>
    <row r="47" ht="38.25">
      <c r="A47" s="28" t="s">
        <v>89</v>
      </c>
      <c r="B47" s="29" t="s">
        <v>14</v>
      </c>
      <c r="C47" s="30" t="s">
        <v>90</v>
      </c>
      <c r="D47" s="31">
        <f>D48+D49+D50+D51+D52</f>
        <v>7812104.3200000003</v>
      </c>
      <c r="E47" s="32">
        <v>7265953.8600000003</v>
      </c>
      <c r="F47" s="17">
        <f>E47/D47*100</f>
        <v>93.008920034493343</v>
      </c>
      <c r="G47" s="27"/>
    </row>
    <row r="48" ht="38.25">
      <c r="A48" s="28" t="s">
        <v>91</v>
      </c>
      <c r="B48" s="29" t="s">
        <v>14</v>
      </c>
      <c r="C48" s="30" t="s">
        <v>92</v>
      </c>
      <c r="D48" s="32">
        <v>357534.32000000001</v>
      </c>
      <c r="E48" s="32">
        <v>256424</v>
      </c>
      <c r="F48" s="17">
        <f>E48/D48*100</f>
        <v>71.720107876636845</v>
      </c>
      <c r="G48" s="27"/>
    </row>
    <row r="49">
      <c r="A49" s="28" t="s">
        <v>93</v>
      </c>
      <c r="B49" s="29" t="s">
        <v>14</v>
      </c>
      <c r="C49" s="30" t="s">
        <v>94</v>
      </c>
      <c r="D49" s="32">
        <v>18000</v>
      </c>
      <c r="E49" s="32" t="s">
        <v>35</v>
      </c>
      <c r="F49" s="17" t="e">
        <f>E49/D49*100</f>
        <v>#VALUE!</v>
      </c>
      <c r="G49" s="27"/>
    </row>
    <row r="50" ht="25.5">
      <c r="A50" s="28" t="s">
        <v>95</v>
      </c>
      <c r="B50" s="29" t="s">
        <v>14</v>
      </c>
      <c r="C50" s="30" t="s">
        <v>96</v>
      </c>
      <c r="D50" s="32">
        <v>463680</v>
      </c>
      <c r="E50" s="32">
        <v>248984.89999999999</v>
      </c>
      <c r="F50" s="17">
        <f>E50/D50*100</f>
        <v>53.697571601104208</v>
      </c>
      <c r="G50" s="27"/>
    </row>
    <row r="51">
      <c r="A51" s="28" t="s">
        <v>97</v>
      </c>
      <c r="B51" s="29" t="s">
        <v>14</v>
      </c>
      <c r="C51" s="30" t="s">
        <v>98</v>
      </c>
      <c r="D51" s="32">
        <v>221000</v>
      </c>
      <c r="E51" s="32">
        <v>135865</v>
      </c>
      <c r="F51" s="17">
        <f>E51/D51*100</f>
        <v>61.477375565610856</v>
      </c>
      <c r="G51" s="27"/>
    </row>
    <row r="52">
      <c r="A52" s="28" t="s">
        <v>48</v>
      </c>
      <c r="B52" s="29" t="s">
        <v>14</v>
      </c>
      <c r="C52" s="30" t="s">
        <v>99</v>
      </c>
      <c r="D52" s="32">
        <v>6751890</v>
      </c>
      <c r="E52" s="32">
        <v>6624679.96</v>
      </c>
      <c r="F52" s="17">
        <f>E52/D52*100</f>
        <v>98.115934353195925</v>
      </c>
      <c r="G52" s="27"/>
    </row>
    <row r="53" ht="25.5">
      <c r="A53" s="28" t="s">
        <v>100</v>
      </c>
      <c r="B53" s="29" t="s">
        <v>14</v>
      </c>
      <c r="C53" s="30" t="s">
        <v>101</v>
      </c>
      <c r="D53" s="31">
        <f>D54+D55+D56</f>
        <v>0</v>
      </c>
      <c r="E53" s="32" t="s">
        <v>35</v>
      </c>
      <c r="F53" s="17"/>
      <c r="G53" s="27"/>
    </row>
    <row r="54" ht="25.5">
      <c r="A54" s="28" t="s">
        <v>70</v>
      </c>
      <c r="B54" s="29" t="s">
        <v>14</v>
      </c>
      <c r="C54" s="30" t="s">
        <v>102</v>
      </c>
      <c r="D54" s="32">
        <v>0</v>
      </c>
      <c r="E54" s="32" t="s">
        <v>35</v>
      </c>
      <c r="F54" s="17"/>
      <c r="G54" s="27"/>
    </row>
    <row r="55" ht="25.5">
      <c r="A55" s="28" t="s">
        <v>103</v>
      </c>
      <c r="B55" s="29" t="s">
        <v>14</v>
      </c>
      <c r="C55" s="30" t="s">
        <v>104</v>
      </c>
      <c r="D55" s="32">
        <v>0</v>
      </c>
      <c r="E55" s="32" t="s">
        <v>35</v>
      </c>
      <c r="F55" s="17"/>
      <c r="G55" s="27"/>
    </row>
    <row r="56" ht="25.5">
      <c r="A56" s="28" t="s">
        <v>105</v>
      </c>
      <c r="B56" s="29" t="s">
        <v>14</v>
      </c>
      <c r="C56" s="30" t="s">
        <v>106</v>
      </c>
      <c r="D56" s="34">
        <v>0</v>
      </c>
      <c r="E56" s="32" t="s">
        <v>35</v>
      </c>
      <c r="F56" s="17"/>
      <c r="G56" s="27"/>
    </row>
    <row r="57">
      <c r="A57" s="28" t="s">
        <v>107</v>
      </c>
      <c r="B57" s="29" t="s">
        <v>14</v>
      </c>
      <c r="C57" s="35" t="s">
        <v>108</v>
      </c>
      <c r="D57" s="36">
        <f>D60+D64+D67</f>
        <v>45181968.5</v>
      </c>
      <c r="E57" s="37">
        <v>18385209.059999995</v>
      </c>
      <c r="F57" s="17">
        <f>E57/D57*100</f>
        <v>40.69147421055812</v>
      </c>
      <c r="G57" s="27"/>
    </row>
    <row r="58">
      <c r="A58" s="28" t="s">
        <v>109</v>
      </c>
      <c r="B58" s="29" t="s">
        <v>14</v>
      </c>
      <c r="C58" s="30" t="s">
        <v>110</v>
      </c>
      <c r="D58" s="38">
        <v>0</v>
      </c>
      <c r="E58" s="32" t="s">
        <v>35</v>
      </c>
      <c r="F58" s="17"/>
      <c r="G58" s="27"/>
    </row>
    <row r="59">
      <c r="A59" s="28" t="s">
        <v>111</v>
      </c>
      <c r="B59" s="29" t="s">
        <v>14</v>
      </c>
      <c r="C59" s="30" t="s">
        <v>112</v>
      </c>
      <c r="D59" s="32">
        <v>0</v>
      </c>
      <c r="E59" s="32" t="s">
        <v>35</v>
      </c>
      <c r="F59" s="17"/>
      <c r="G59" s="27"/>
    </row>
    <row r="60">
      <c r="A60" s="28" t="s">
        <v>113</v>
      </c>
      <c r="B60" s="29" t="s">
        <v>14</v>
      </c>
      <c r="C60" s="30" t="s">
        <v>114</v>
      </c>
      <c r="D60" s="31">
        <f>D61+D62+D63</f>
        <v>11347217.08</v>
      </c>
      <c r="E60" s="32">
        <v>9532756.5899999999</v>
      </c>
      <c r="F60" s="17">
        <f>E60/D60*100</f>
        <v>84.00964327017175</v>
      </c>
      <c r="G60" s="27"/>
    </row>
    <row r="61" ht="25.5">
      <c r="A61" s="28" t="s">
        <v>115</v>
      </c>
      <c r="B61" s="29" t="s">
        <v>14</v>
      </c>
      <c r="C61" s="30" t="s">
        <v>116</v>
      </c>
      <c r="D61" s="32">
        <v>1500000</v>
      </c>
      <c r="E61" s="32">
        <v>1500000</v>
      </c>
      <c r="F61" s="17">
        <f>E61/D61*100</f>
        <v>100</v>
      </c>
      <c r="G61" s="27"/>
    </row>
    <row r="62" ht="38.25">
      <c r="A62" s="28" t="s">
        <v>117</v>
      </c>
      <c r="B62" s="29" t="s">
        <v>14</v>
      </c>
      <c r="C62" s="30" t="s">
        <v>118</v>
      </c>
      <c r="D62" s="32">
        <v>9744024.0099999998</v>
      </c>
      <c r="E62" s="32">
        <v>7944024.0099999998</v>
      </c>
      <c r="F62" s="17">
        <f>E62/D62*100</f>
        <v>81.527139114674654</v>
      </c>
      <c r="G62" s="27"/>
    </row>
    <row r="63" ht="38.25">
      <c r="A63" s="28" t="s">
        <v>119</v>
      </c>
      <c r="B63" s="29" t="s">
        <v>14</v>
      </c>
      <c r="C63" s="30" t="s">
        <v>120</v>
      </c>
      <c r="D63" s="32">
        <v>103193.07000000001</v>
      </c>
      <c r="E63" s="32">
        <v>88732.580000000002</v>
      </c>
      <c r="F63" s="17">
        <f>E63/D63*100</f>
        <v>85.986956294642653</v>
      </c>
      <c r="G63" s="27"/>
    </row>
    <row r="64">
      <c r="A64" s="28" t="s">
        <v>121</v>
      </c>
      <c r="B64" s="29" t="s">
        <v>14</v>
      </c>
      <c r="C64" s="30" t="s">
        <v>122</v>
      </c>
      <c r="D64" s="31">
        <f>D65+D66</f>
        <v>32667041.5</v>
      </c>
      <c r="E64" s="32">
        <v>8704998.2899999991</v>
      </c>
      <c r="F64" s="17">
        <f>E64/D64*100</f>
        <v>26.647648180812457</v>
      </c>
      <c r="G64" s="27"/>
    </row>
    <row r="65" ht="63.75">
      <c r="A65" s="28" t="s">
        <v>123</v>
      </c>
      <c r="B65" s="29" t="s">
        <v>14</v>
      </c>
      <c r="C65" s="30" t="s">
        <v>124</v>
      </c>
      <c r="D65" s="32">
        <v>26079400</v>
      </c>
      <c r="E65" s="32">
        <v>2484612.1899999999</v>
      </c>
      <c r="F65" s="17">
        <f>E65/D65*100</f>
        <v>9.5271064134911079</v>
      </c>
      <c r="G65" s="27"/>
    </row>
    <row r="66" ht="38.25">
      <c r="A66" s="28" t="s">
        <v>125</v>
      </c>
      <c r="B66" s="29" t="s">
        <v>14</v>
      </c>
      <c r="C66" s="30" t="s">
        <v>126</v>
      </c>
      <c r="D66" s="32">
        <v>6587641.5</v>
      </c>
      <c r="E66" s="32">
        <v>6220386.0999999996</v>
      </c>
      <c r="F66" s="17">
        <f>E66/D66*100</f>
        <v>94.425085214488362</v>
      </c>
      <c r="G66" s="27"/>
    </row>
    <row r="67">
      <c r="A67" s="28" t="s">
        <v>127</v>
      </c>
      <c r="B67" s="29" t="s">
        <v>14</v>
      </c>
      <c r="C67" s="30" t="s">
        <v>128</v>
      </c>
      <c r="D67" s="31">
        <f>D68+D69+D70+D71</f>
        <v>1167709.9199999999</v>
      </c>
      <c r="E67" s="32">
        <v>147454.17999999999</v>
      </c>
      <c r="F67" s="17">
        <f>E67/D67*100</f>
        <v>12.627637864033902</v>
      </c>
      <c r="G67" s="27"/>
    </row>
    <row r="68">
      <c r="A68" s="28" t="s">
        <v>129</v>
      </c>
      <c r="B68" s="29" t="s">
        <v>14</v>
      </c>
      <c r="C68" s="30" t="s">
        <v>130</v>
      </c>
      <c r="D68" s="32">
        <v>188631.67000000001</v>
      </c>
      <c r="E68" s="32" t="s">
        <v>35</v>
      </c>
      <c r="F68" s="17"/>
      <c r="G68" s="27"/>
    </row>
    <row r="69" ht="38.25">
      <c r="A69" s="28" t="s">
        <v>131</v>
      </c>
      <c r="B69" s="29" t="s">
        <v>14</v>
      </c>
      <c r="C69" s="30" t="s">
        <v>132</v>
      </c>
      <c r="D69" s="32">
        <v>325000</v>
      </c>
      <c r="E69" s="32" t="s">
        <v>35</v>
      </c>
      <c r="F69" s="17"/>
      <c r="G69" s="27"/>
    </row>
    <row r="70">
      <c r="A70" s="28" t="s">
        <v>133</v>
      </c>
      <c r="B70" s="29" t="s">
        <v>14</v>
      </c>
      <c r="C70" s="30" t="s">
        <v>134</v>
      </c>
      <c r="D70" s="32">
        <v>77455</v>
      </c>
      <c r="E70" s="32">
        <v>77454.179999999993</v>
      </c>
      <c r="F70" s="17">
        <f>E70/D70*100</f>
        <v>99.998941320766889</v>
      </c>
      <c r="G70" s="27"/>
    </row>
    <row r="71">
      <c r="A71" s="28" t="s">
        <v>135</v>
      </c>
      <c r="B71" s="29" t="s">
        <v>14</v>
      </c>
      <c r="C71" s="30" t="s">
        <v>136</v>
      </c>
      <c r="D71" s="32">
        <v>576623.25</v>
      </c>
      <c r="E71" s="32">
        <v>70000</v>
      </c>
      <c r="F71" s="17">
        <f>E71/D71*100</f>
        <v>12.13964230543947</v>
      </c>
      <c r="G71" s="27"/>
    </row>
    <row r="72">
      <c r="A72" s="28" t="s">
        <v>137</v>
      </c>
      <c r="B72" s="29" t="s">
        <v>14</v>
      </c>
      <c r="C72" s="30" t="s">
        <v>138</v>
      </c>
      <c r="D72" s="33">
        <f>D73+D79+D88+D93</f>
        <v>112640961.25</v>
      </c>
      <c r="E72" s="32">
        <v>90230615.539999992</v>
      </c>
      <c r="F72" s="17">
        <f>E72/D72*100</f>
        <v>80.104621390560084</v>
      </c>
      <c r="G72" s="27"/>
    </row>
    <row r="73">
      <c r="A73" s="28" t="s">
        <v>139</v>
      </c>
      <c r="B73" s="29" t="s">
        <v>14</v>
      </c>
      <c r="C73" s="30" t="s">
        <v>140</v>
      </c>
      <c r="D73" s="31">
        <f>D74+D75+D76+D77+D78</f>
        <v>40839997.630000003</v>
      </c>
      <c r="E73" s="32">
        <v>32224312.059999999</v>
      </c>
      <c r="F73" s="17">
        <f>E73/D73*100</f>
        <v>78.903804921694842</v>
      </c>
      <c r="G73" s="27"/>
    </row>
    <row r="74" ht="25.5">
      <c r="A74" s="28" t="s">
        <v>141</v>
      </c>
      <c r="B74" s="29" t="s">
        <v>14</v>
      </c>
      <c r="C74" s="30" t="s">
        <v>142</v>
      </c>
      <c r="D74" s="39">
        <v>1880549.9199999999</v>
      </c>
      <c r="E74" s="32">
        <v>1135736.29</v>
      </c>
      <c r="F74" s="17">
        <f>E74/D74*100</f>
        <v>60.393838946854437</v>
      </c>
      <c r="G74" s="27"/>
    </row>
    <row r="75" ht="63.75">
      <c r="A75" s="28" t="s">
        <v>143</v>
      </c>
      <c r="B75" s="29" t="s">
        <v>14</v>
      </c>
      <c r="C75" s="30" t="s">
        <v>144</v>
      </c>
      <c r="D75" s="39">
        <v>15841500</v>
      </c>
      <c r="E75" s="32">
        <v>12695073.77</v>
      </c>
      <c r="F75" s="17">
        <f>E75/D75*100</f>
        <v>80.138078906669179</v>
      </c>
      <c r="G75" s="27"/>
    </row>
    <row r="76" ht="25.5">
      <c r="A76" s="28" t="s">
        <v>145</v>
      </c>
      <c r="B76" s="29" t="s">
        <v>14</v>
      </c>
      <c r="C76" s="30" t="s">
        <v>146</v>
      </c>
      <c r="D76" s="39">
        <v>17557955.359999999</v>
      </c>
      <c r="E76" s="32">
        <v>15615103.949999999</v>
      </c>
      <c r="F76" s="17">
        <f>E76/D76*100</f>
        <v>88.93463748958979</v>
      </c>
      <c r="G76" s="27"/>
    </row>
    <row r="77" ht="38.25">
      <c r="A77" s="28" t="s">
        <v>147</v>
      </c>
      <c r="B77" s="29" t="s">
        <v>14</v>
      </c>
      <c r="C77" s="30" t="s">
        <v>148</v>
      </c>
      <c r="D77" s="39">
        <v>5000000</v>
      </c>
      <c r="E77" s="32">
        <v>2604721.46</v>
      </c>
      <c r="F77" s="17">
        <f>E77/D77*100</f>
        <v>52.0944292</v>
      </c>
      <c r="G77" s="27"/>
    </row>
    <row r="78" ht="25.5">
      <c r="A78" s="28" t="s">
        <v>149</v>
      </c>
      <c r="B78" s="29" t="s">
        <v>14</v>
      </c>
      <c r="C78" s="30" t="s">
        <v>150</v>
      </c>
      <c r="D78" s="32">
        <v>559992.34999999998</v>
      </c>
      <c r="E78" s="32">
        <v>173676.59</v>
      </c>
      <c r="F78" s="17">
        <f>E78/D78*100</f>
        <v>31.014100460479504</v>
      </c>
      <c r="G78" s="27"/>
    </row>
    <row r="79">
      <c r="A79" s="28" t="s">
        <v>151</v>
      </c>
      <c r="B79" s="29" t="s">
        <v>14</v>
      </c>
      <c r="C79" s="30" t="s">
        <v>152</v>
      </c>
      <c r="D79" s="31">
        <f>D80+D81+D82+D83+D84+D85+D86+D87</f>
        <v>61485061.909999996</v>
      </c>
      <c r="E79" s="32">
        <v>53365660.5</v>
      </c>
      <c r="F79" s="17">
        <f>E79/D79*100</f>
        <v>86.794513727765406</v>
      </c>
      <c r="G79" s="27"/>
    </row>
    <row r="80">
      <c r="A80" s="28" t="s">
        <v>153</v>
      </c>
      <c r="B80" s="29" t="s">
        <v>14</v>
      </c>
      <c r="C80" s="30" t="s">
        <v>154</v>
      </c>
      <c r="D80" s="32">
        <v>3913303.1000000001</v>
      </c>
      <c r="E80" s="32">
        <v>1924761.78</v>
      </c>
      <c r="F80" s="17">
        <f>E80/D80*100</f>
        <v>49.185093278361187</v>
      </c>
      <c r="G80" s="27"/>
    </row>
    <row r="81">
      <c r="A81" s="28" t="s">
        <v>155</v>
      </c>
      <c r="B81" s="29" t="s">
        <v>14</v>
      </c>
      <c r="C81" s="30" t="s">
        <v>156</v>
      </c>
      <c r="D81" s="32">
        <v>3402537.3100000001</v>
      </c>
      <c r="E81" s="32">
        <v>2860944.9399999999</v>
      </c>
      <c r="F81" s="17">
        <f>E81/D81*100</f>
        <v>84.082691219629851</v>
      </c>
      <c r="G81" s="27"/>
    </row>
    <row r="82" ht="25.5">
      <c r="A82" s="28" t="s">
        <v>157</v>
      </c>
      <c r="B82" s="29" t="s">
        <v>14</v>
      </c>
      <c r="C82" s="30" t="s">
        <v>158</v>
      </c>
      <c r="D82" s="32">
        <v>42688000</v>
      </c>
      <c r="E82" s="32">
        <v>42688000</v>
      </c>
      <c r="F82" s="17">
        <f>E82/D82*100</f>
        <v>100</v>
      </c>
      <c r="G82" s="27"/>
    </row>
    <row r="83" ht="25.5">
      <c r="A83" s="28" t="s">
        <v>159</v>
      </c>
      <c r="B83" s="29" t="s">
        <v>14</v>
      </c>
      <c r="C83" s="30" t="s">
        <v>160</v>
      </c>
      <c r="D83" s="32">
        <v>10707708.050000001</v>
      </c>
      <c r="E83" s="32">
        <v>5300162.7199999997</v>
      </c>
      <c r="F83" s="17">
        <f>E83/D83*100</f>
        <v>49.498573319805814</v>
      </c>
      <c r="G83" s="27"/>
    </row>
    <row r="84" ht="38.25">
      <c r="A84" s="28" t="s">
        <v>161</v>
      </c>
      <c r="B84" s="29" t="s">
        <v>14</v>
      </c>
      <c r="C84" s="30" t="s">
        <v>162</v>
      </c>
      <c r="D84" s="32">
        <v>82118.5</v>
      </c>
      <c r="E84" s="32">
        <v>31820.419999999998</v>
      </c>
      <c r="F84" s="17">
        <f>E84/D84*100</f>
        <v>38.749392645993282</v>
      </c>
      <c r="G84" s="27"/>
    </row>
    <row r="85" ht="25.5">
      <c r="A85" s="28" t="s">
        <v>163</v>
      </c>
      <c r="B85" s="29" t="s">
        <v>14</v>
      </c>
      <c r="C85" s="30" t="s">
        <v>164</v>
      </c>
      <c r="D85" s="32">
        <v>593509.28000000003</v>
      </c>
      <c r="E85" s="32">
        <v>474790.67999999999</v>
      </c>
      <c r="F85" s="17">
        <f>E85/D85*100</f>
        <v>79.997178814120645</v>
      </c>
      <c r="G85" s="27"/>
    </row>
    <row r="86" ht="38.25">
      <c r="A86" s="28" t="s">
        <v>165</v>
      </c>
      <c r="B86" s="29" t="s">
        <v>14</v>
      </c>
      <c r="C86" s="30" t="s">
        <v>166</v>
      </c>
      <c r="D86" s="32">
        <v>96850.139999999999</v>
      </c>
      <c r="E86" s="32">
        <v>84144.429999999993</v>
      </c>
      <c r="F86" s="17">
        <f>E86/D86*100</f>
        <v>86.881061813643214</v>
      </c>
      <c r="G86" s="27"/>
    </row>
    <row r="87" ht="38.25">
      <c r="A87" s="28" t="s">
        <v>167</v>
      </c>
      <c r="B87" s="29" t="s">
        <v>14</v>
      </c>
      <c r="C87" s="30" t="s">
        <v>168</v>
      </c>
      <c r="D87" s="32">
        <v>1035.53</v>
      </c>
      <c r="E87" s="32">
        <v>1035.53</v>
      </c>
      <c r="F87" s="17">
        <f>E87/D87*100</f>
        <v>100</v>
      </c>
      <c r="G87" s="27"/>
    </row>
    <row r="88">
      <c r="A88" s="28" t="s">
        <v>169</v>
      </c>
      <c r="B88" s="29" t="s">
        <v>14</v>
      </c>
      <c r="C88" s="30" t="s">
        <v>170</v>
      </c>
      <c r="D88" s="31">
        <f>D89+D90+D91+D92</f>
        <v>9419041.7100000009</v>
      </c>
      <c r="E88" s="32">
        <v>3743782.98</v>
      </c>
      <c r="F88" s="17">
        <f>E88/D88*100</f>
        <v>39.746962538931143</v>
      </c>
      <c r="G88" s="27"/>
    </row>
    <row r="89">
      <c r="A89" s="28" t="s">
        <v>171</v>
      </c>
      <c r="B89" s="29" t="s">
        <v>14</v>
      </c>
      <c r="C89" s="30" t="s">
        <v>172</v>
      </c>
      <c r="D89" s="32">
        <v>2119109.23</v>
      </c>
      <c r="E89" s="32" t="s">
        <v>35</v>
      </c>
      <c r="F89" s="17"/>
      <c r="G89" s="27"/>
    </row>
    <row r="90">
      <c r="A90" s="28" t="s">
        <v>173</v>
      </c>
      <c r="B90" s="29" t="s">
        <v>14</v>
      </c>
      <c r="C90" s="30" t="s">
        <v>174</v>
      </c>
      <c r="D90" s="32">
        <v>3620107.48</v>
      </c>
      <c r="E90" s="32">
        <v>3592782.98</v>
      </c>
      <c r="F90" s="17">
        <f>E90/D90*100</f>
        <v>99.245201968423331</v>
      </c>
      <c r="G90" s="27"/>
    </row>
    <row r="91" ht="25.5">
      <c r="A91" s="28" t="s">
        <v>175</v>
      </c>
      <c r="B91" s="29" t="s">
        <v>14</v>
      </c>
      <c r="C91" s="30" t="s">
        <v>176</v>
      </c>
      <c r="D91" s="32">
        <v>1196325</v>
      </c>
      <c r="E91" s="32">
        <v>151000</v>
      </c>
      <c r="F91" s="17">
        <f>E91/D91*100</f>
        <v>12.62198817211042</v>
      </c>
      <c r="G91" s="27"/>
    </row>
    <row r="92" ht="38.25">
      <c r="A92" s="28" t="s">
        <v>177</v>
      </c>
      <c r="B92" s="29" t="s">
        <v>14</v>
      </c>
      <c r="C92" s="30" t="s">
        <v>178</v>
      </c>
      <c r="D92" s="32">
        <v>2483500</v>
      </c>
      <c r="E92" s="32" t="s">
        <v>35</v>
      </c>
      <c r="F92" s="17"/>
      <c r="G92" s="27"/>
    </row>
    <row r="93" ht="25.5">
      <c r="A93" s="28" t="s">
        <v>179</v>
      </c>
      <c r="B93" s="29" t="s">
        <v>14</v>
      </c>
      <c r="C93" s="30" t="s">
        <v>180</v>
      </c>
      <c r="D93" s="31">
        <f>D94</f>
        <v>896860</v>
      </c>
      <c r="E93" s="32">
        <v>896860</v>
      </c>
      <c r="F93" s="17">
        <f>E93/D93*100</f>
        <v>100</v>
      </c>
      <c r="G93" s="27"/>
    </row>
    <row r="94">
      <c r="A94" s="28" t="s">
        <v>62</v>
      </c>
      <c r="B94" s="29" t="s">
        <v>14</v>
      </c>
      <c r="C94" s="30" t="s">
        <v>181</v>
      </c>
      <c r="D94" s="32">
        <v>896860</v>
      </c>
      <c r="E94" s="32">
        <v>896860</v>
      </c>
      <c r="F94" s="17">
        <f>E94/D94*100</f>
        <v>100</v>
      </c>
      <c r="G94" s="27"/>
    </row>
    <row r="95">
      <c r="A95" s="28" t="s">
        <v>182</v>
      </c>
      <c r="B95" s="29" t="s">
        <v>14</v>
      </c>
      <c r="C95" s="30" t="s">
        <v>183</v>
      </c>
      <c r="D95" s="33">
        <f>D96+D101+D115+D120+D123</f>
        <v>641583998.65999997</v>
      </c>
      <c r="E95" s="32">
        <v>568341803.08999991</v>
      </c>
      <c r="F95" s="17">
        <f>E95/D95*100</f>
        <v>88.584161119514775</v>
      </c>
      <c r="G95" s="27"/>
    </row>
    <row r="96">
      <c r="A96" s="28" t="s">
        <v>184</v>
      </c>
      <c r="B96" s="29" t="s">
        <v>14</v>
      </c>
      <c r="C96" s="30" t="s">
        <v>185</v>
      </c>
      <c r="D96" s="31">
        <f>D97+D98+D99+D100</f>
        <v>104447357.96000001</v>
      </c>
      <c r="E96" s="32">
        <v>84272573.590000004</v>
      </c>
      <c r="F96" s="17">
        <f>E96/D96*100</f>
        <v>80.684255912221062</v>
      </c>
      <c r="G96" s="27"/>
    </row>
    <row r="97" ht="25.5">
      <c r="A97" s="28" t="s">
        <v>186</v>
      </c>
      <c r="B97" s="29" t="s">
        <v>14</v>
      </c>
      <c r="C97" s="30" t="s">
        <v>187</v>
      </c>
      <c r="D97" s="32">
        <v>613800</v>
      </c>
      <c r="E97" s="32">
        <v>40360</v>
      </c>
      <c r="F97" s="17">
        <f>E97/D97*100</f>
        <v>6.5754317367220594</v>
      </c>
      <c r="G97" s="27"/>
    </row>
    <row r="98" ht="25.5">
      <c r="A98" s="28" t="s">
        <v>188</v>
      </c>
      <c r="B98" s="29" t="s">
        <v>14</v>
      </c>
      <c r="C98" s="30" t="s">
        <v>189</v>
      </c>
      <c r="D98" s="32">
        <v>18649104.960000001</v>
      </c>
      <c r="E98" s="32">
        <v>16130675.289999999</v>
      </c>
      <c r="F98" s="17">
        <f>E98/D98*100</f>
        <v>86.495707566654161</v>
      </c>
      <c r="G98" s="27"/>
    </row>
    <row r="99" ht="38.25">
      <c r="A99" s="28" t="s">
        <v>190</v>
      </c>
      <c r="B99" s="29" t="s">
        <v>14</v>
      </c>
      <c r="C99" s="30" t="s">
        <v>191</v>
      </c>
      <c r="D99" s="32">
        <v>65780000</v>
      </c>
      <c r="E99" s="32">
        <v>49532883.939999998</v>
      </c>
      <c r="F99" s="17">
        <f>E99/D99*100</f>
        <v>75.300826907874736</v>
      </c>
      <c r="G99" s="27"/>
    </row>
    <row r="100">
      <c r="A100" s="28" t="s">
        <v>48</v>
      </c>
      <c r="B100" s="29" t="s">
        <v>14</v>
      </c>
      <c r="C100" s="30" t="s">
        <v>192</v>
      </c>
      <c r="D100" s="32">
        <v>19404453</v>
      </c>
      <c r="E100" s="32">
        <v>18568654.359999999</v>
      </c>
      <c r="F100" s="17">
        <f>E100/D100*100</f>
        <v>95.692748257320105</v>
      </c>
      <c r="G100" s="27"/>
    </row>
    <row r="101">
      <c r="A101" s="28" t="s">
        <v>193</v>
      </c>
      <c r="B101" s="29" t="s">
        <v>14</v>
      </c>
      <c r="C101" s="30" t="s">
        <v>194</v>
      </c>
      <c r="D101" s="31">
        <f>D102+D103+D104+D105+D106+D107+D108+D109+D110+D111+D112+D113+D114</f>
        <v>433197734.05999994</v>
      </c>
      <c r="E101" s="32">
        <v>384539854.50999999</v>
      </c>
      <c r="F101" s="17">
        <f>E101/D101*100</f>
        <v>88.767743752034363</v>
      </c>
      <c r="G101" s="27"/>
    </row>
    <row r="102" ht="25.5">
      <c r="A102" s="28" t="s">
        <v>186</v>
      </c>
      <c r="B102" s="29" t="s">
        <v>14</v>
      </c>
      <c r="C102" s="30" t="s">
        <v>195</v>
      </c>
      <c r="D102" s="32">
        <v>17163732</v>
      </c>
      <c r="E102" s="32">
        <v>5891076.5300000003</v>
      </c>
      <c r="F102" s="17">
        <f>E102/D102*100</f>
        <v>34.322818195949459</v>
      </c>
      <c r="G102" s="27"/>
    </row>
    <row r="103">
      <c r="A103" s="28" t="s">
        <v>196</v>
      </c>
      <c r="B103" s="29" t="s">
        <v>14</v>
      </c>
      <c r="C103" s="30" t="s">
        <v>197</v>
      </c>
      <c r="D103" s="32">
        <v>4800000</v>
      </c>
      <c r="E103" s="32">
        <v>4227220.6500000004</v>
      </c>
      <c r="F103" s="17">
        <f>E103/D103*100</f>
        <v>88.067096875000004</v>
      </c>
      <c r="G103" s="27"/>
    </row>
    <row r="104" ht="25.5">
      <c r="A104" s="28" t="s">
        <v>198</v>
      </c>
      <c r="B104" s="29" t="s">
        <v>14</v>
      </c>
      <c r="C104" s="30" t="s">
        <v>199</v>
      </c>
      <c r="D104" s="32">
        <v>64503811.780000001</v>
      </c>
      <c r="E104" s="32">
        <v>59001076.950000003</v>
      </c>
      <c r="F104" s="17">
        <f>E104/D104*100</f>
        <v>91.469132322337927</v>
      </c>
      <c r="G104" s="27"/>
    </row>
    <row r="105" ht="38.25">
      <c r="A105" s="28" t="s">
        <v>190</v>
      </c>
      <c r="B105" s="29" t="s">
        <v>14</v>
      </c>
      <c r="C105" s="30" t="s">
        <v>200</v>
      </c>
      <c r="D105" s="32">
        <v>14279100</v>
      </c>
      <c r="E105" s="32">
        <v>11958129.43</v>
      </c>
      <c r="F105" s="17">
        <f>E105/D105*100</f>
        <v>83.745680259960366</v>
      </c>
      <c r="G105" s="27"/>
    </row>
    <row r="106" ht="38.25">
      <c r="A106" s="28" t="s">
        <v>201</v>
      </c>
      <c r="B106" s="29" t="s">
        <v>14</v>
      </c>
      <c r="C106" s="30" t="s">
        <v>202</v>
      </c>
      <c r="D106" s="32">
        <v>198000000</v>
      </c>
      <c r="E106" s="32">
        <v>175359108.65000001</v>
      </c>
      <c r="F106" s="17">
        <f>E106/D106*100</f>
        <v>88.565206388888896</v>
      </c>
      <c r="G106" s="27"/>
    </row>
    <row r="107">
      <c r="A107" s="28" t="s">
        <v>48</v>
      </c>
      <c r="B107" s="29" t="s">
        <v>14</v>
      </c>
      <c r="C107" s="30" t="s">
        <v>203</v>
      </c>
      <c r="D107" s="32">
        <v>101398120.28</v>
      </c>
      <c r="E107" s="32">
        <v>95876733.170000002</v>
      </c>
      <c r="F107" s="17">
        <f>E107/D107*100</f>
        <v>94.554744116800904</v>
      </c>
      <c r="G107" s="27"/>
    </row>
    <row r="108" ht="51">
      <c r="A108" s="28" t="s">
        <v>204</v>
      </c>
      <c r="B108" s="29" t="s">
        <v>14</v>
      </c>
      <c r="C108" s="30" t="s">
        <v>205</v>
      </c>
      <c r="D108" s="32">
        <v>5625250</v>
      </c>
      <c r="E108" s="32">
        <v>5577512.9299999997</v>
      </c>
      <c r="F108" s="17">
        <f>E108/D108*100</f>
        <v>99.15137869428024</v>
      </c>
      <c r="G108" s="27"/>
    </row>
    <row r="109">
      <c r="A109" s="28" t="s">
        <v>196</v>
      </c>
      <c r="B109" s="29" t="s">
        <v>14</v>
      </c>
      <c r="C109" s="30" t="s">
        <v>206</v>
      </c>
      <c r="D109" s="32">
        <v>53400</v>
      </c>
      <c r="E109" s="32">
        <v>47029.349999999999</v>
      </c>
      <c r="F109" s="17">
        <f>E109/D109*100</f>
        <v>88.069943820224722</v>
      </c>
      <c r="G109" s="27"/>
    </row>
    <row r="110" ht="51">
      <c r="A110" s="28" t="s">
        <v>207</v>
      </c>
      <c r="B110" s="29" t="s">
        <v>14</v>
      </c>
      <c r="C110" s="30" t="s">
        <v>208</v>
      </c>
      <c r="D110" s="32">
        <v>1174800</v>
      </c>
      <c r="E110" s="32">
        <v>1012774.67</v>
      </c>
      <c r="F110" s="17">
        <f>E110/D110*100</f>
        <v>86.208262683009877</v>
      </c>
      <c r="G110" s="27"/>
    </row>
    <row r="111" ht="51">
      <c r="A111" s="28" t="s">
        <v>207</v>
      </c>
      <c r="B111" s="29" t="s">
        <v>14</v>
      </c>
      <c r="C111" s="30" t="s">
        <v>209</v>
      </c>
      <c r="D111" s="32">
        <v>3242720</v>
      </c>
      <c r="E111" s="32">
        <v>2799922.6499999999</v>
      </c>
      <c r="F111" s="17">
        <f>E111/D111*100</f>
        <v>86.344878682094034</v>
      </c>
      <c r="G111" s="27"/>
    </row>
    <row r="112" ht="38.25">
      <c r="A112" s="28" t="s">
        <v>210</v>
      </c>
      <c r="B112" s="29" t="s">
        <v>14</v>
      </c>
      <c r="C112" s="30" t="s">
        <v>211</v>
      </c>
      <c r="D112" s="32">
        <v>21848600</v>
      </c>
      <c r="E112" s="32">
        <v>21831544.379999999</v>
      </c>
      <c r="F112" s="17">
        <f>E112/D112*100</f>
        <v>99.921937240830076</v>
      </c>
      <c r="G112" s="27"/>
    </row>
    <row r="113" ht="51">
      <c r="A113" s="28" t="s">
        <v>207</v>
      </c>
      <c r="B113" s="29" t="s">
        <v>14</v>
      </c>
      <c r="C113" s="30" t="s">
        <v>212</v>
      </c>
      <c r="D113" s="32">
        <v>53400</v>
      </c>
      <c r="E113" s="32">
        <v>42152.989999999998</v>
      </c>
      <c r="F113" s="17">
        <f>E113/D113*100</f>
        <v>78.938183520599253</v>
      </c>
      <c r="G113" s="27"/>
    </row>
    <row r="114" ht="63.75">
      <c r="A114" s="28" t="s">
        <v>213</v>
      </c>
      <c r="B114" s="29" t="s">
        <v>14</v>
      </c>
      <c r="C114" s="30" t="s">
        <v>214</v>
      </c>
      <c r="D114" s="32">
        <v>1054800</v>
      </c>
      <c r="E114" s="32">
        <v>915572.16000000003</v>
      </c>
      <c r="F114" s="17">
        <f>E114/D114*100</f>
        <v>86.800546075085322</v>
      </c>
      <c r="G114" s="27"/>
    </row>
    <row r="115">
      <c r="A115" s="28" t="s">
        <v>215</v>
      </c>
      <c r="B115" s="29" t="s">
        <v>14</v>
      </c>
      <c r="C115" s="30" t="s">
        <v>216</v>
      </c>
      <c r="D115" s="31">
        <f>D116+D117+D118+D119</f>
        <v>89806075.849999994</v>
      </c>
      <c r="E115" s="32">
        <v>86402294.030000016</v>
      </c>
      <c r="F115" s="17">
        <f>E115/D115*100</f>
        <v>96.209853522956294</v>
      </c>
      <c r="G115" s="27"/>
    </row>
    <row r="116" ht="25.5">
      <c r="A116" s="28" t="s">
        <v>74</v>
      </c>
      <c r="B116" s="29" t="s">
        <v>14</v>
      </c>
      <c r="C116" s="30" t="s">
        <v>217</v>
      </c>
      <c r="D116" s="32">
        <v>4190400</v>
      </c>
      <c r="E116" s="32">
        <v>3036212.3999999999</v>
      </c>
      <c r="F116" s="17">
        <f>E116/D116*100</f>
        <v>72.456386025200459</v>
      </c>
      <c r="G116" s="27"/>
    </row>
    <row r="117" ht="25.5">
      <c r="A117" s="28" t="s">
        <v>218</v>
      </c>
      <c r="B117" s="29" t="s">
        <v>14</v>
      </c>
      <c r="C117" s="30" t="s">
        <v>219</v>
      </c>
      <c r="D117" s="32">
        <v>8288666</v>
      </c>
      <c r="E117" s="32">
        <v>8007713.7599999998</v>
      </c>
      <c r="F117" s="17">
        <f>E117/D117*100</f>
        <v>96.610404617582617</v>
      </c>
      <c r="G117" s="27"/>
    </row>
    <row r="118">
      <c r="A118" s="28" t="s">
        <v>48</v>
      </c>
      <c r="B118" s="29" t="s">
        <v>14</v>
      </c>
      <c r="C118" s="30" t="s">
        <v>220</v>
      </c>
      <c r="D118" s="32">
        <v>74453631.719999999</v>
      </c>
      <c r="E118" s="32">
        <v>72486649.980000004</v>
      </c>
      <c r="F118" s="17">
        <f>E118/D118*100</f>
        <v>97.35811176089129</v>
      </c>
      <c r="G118" s="27"/>
    </row>
    <row r="119" ht="25.5">
      <c r="A119" s="28" t="s">
        <v>221</v>
      </c>
      <c r="B119" s="29" t="s">
        <v>14</v>
      </c>
      <c r="C119" s="30" t="s">
        <v>222</v>
      </c>
      <c r="D119" s="32">
        <v>2873378.1299999999</v>
      </c>
      <c r="E119" s="32">
        <v>2871717.8900000001</v>
      </c>
      <c r="F119" s="17">
        <f>E119/D119*100</f>
        <v>99.942219926341551</v>
      </c>
      <c r="G119" s="27"/>
    </row>
    <row r="120">
      <c r="A120" s="28" t="s">
        <v>223</v>
      </c>
      <c r="B120" s="29" t="s">
        <v>14</v>
      </c>
      <c r="C120" s="30" t="s">
        <v>224</v>
      </c>
      <c r="D120" s="31">
        <f>D121+D122</f>
        <v>370000</v>
      </c>
      <c r="E120" s="32">
        <v>156887</v>
      </c>
      <c r="F120" s="17">
        <f>E120/D120*100</f>
        <v>42.401891891891893</v>
      </c>
      <c r="G120" s="27"/>
    </row>
    <row r="121" ht="25.5">
      <c r="A121" s="28" t="s">
        <v>105</v>
      </c>
      <c r="B121" s="29" t="s">
        <v>14</v>
      </c>
      <c r="C121" s="30" t="s">
        <v>225</v>
      </c>
      <c r="D121" s="32">
        <v>60000</v>
      </c>
      <c r="E121" s="32">
        <v>60000</v>
      </c>
      <c r="F121" s="17">
        <f>E121/D121*100</f>
        <v>100</v>
      </c>
      <c r="G121" s="27"/>
    </row>
    <row r="122">
      <c r="A122" s="28" t="s">
        <v>226</v>
      </c>
      <c r="B122" s="29" t="s">
        <v>14</v>
      </c>
      <c r="C122" s="30" t="s">
        <v>227</v>
      </c>
      <c r="D122" s="32">
        <v>310000</v>
      </c>
      <c r="E122" s="32">
        <v>96887</v>
      </c>
      <c r="F122" s="17">
        <f>E122/D122*100</f>
        <v>31.253870967741936</v>
      </c>
      <c r="G122" s="27"/>
    </row>
    <row r="123">
      <c r="A123" s="28" t="s">
        <v>228</v>
      </c>
      <c r="B123" s="29" t="s">
        <v>14</v>
      </c>
      <c r="C123" s="30" t="s">
        <v>229</v>
      </c>
      <c r="D123" s="31">
        <f>D124+D125+D126+D127+D128+D129+D130</f>
        <v>13762830.789999999</v>
      </c>
      <c r="E123" s="32">
        <v>12970193.960000001</v>
      </c>
      <c r="F123" s="17">
        <f>E123/D123*100</f>
        <v>94.240742750568984</v>
      </c>
      <c r="G123" s="27"/>
    </row>
    <row r="124" ht="25.5">
      <c r="A124" s="28" t="s">
        <v>230</v>
      </c>
      <c r="B124" s="29" t="s">
        <v>14</v>
      </c>
      <c r="C124" s="30" t="s">
        <v>231</v>
      </c>
      <c r="D124" s="32">
        <v>328935.19</v>
      </c>
      <c r="E124" s="32">
        <v>231394.38</v>
      </c>
      <c r="F124" s="17">
        <f>E124/D124*100</f>
        <v>70.346495916110413</v>
      </c>
      <c r="G124" s="27"/>
    </row>
    <row r="125">
      <c r="A125" s="28" t="s">
        <v>232</v>
      </c>
      <c r="B125" s="29" t="s">
        <v>14</v>
      </c>
      <c r="C125" s="30" t="s">
        <v>233</v>
      </c>
      <c r="D125" s="32">
        <v>2355282.1000000001</v>
      </c>
      <c r="E125" s="32">
        <v>2355282.1000000001</v>
      </c>
      <c r="F125" s="17">
        <f>E125/D125*100</f>
        <v>100</v>
      </c>
      <c r="G125" s="27"/>
    </row>
    <row r="126">
      <c r="A126" s="28" t="s">
        <v>234</v>
      </c>
      <c r="B126" s="29" t="s">
        <v>14</v>
      </c>
      <c r="C126" s="30" t="s">
        <v>235</v>
      </c>
      <c r="D126" s="32">
        <v>300000</v>
      </c>
      <c r="E126" s="32">
        <v>300000</v>
      </c>
      <c r="F126" s="17">
        <f>E126/D126*100</f>
        <v>100</v>
      </c>
      <c r="G126" s="27"/>
    </row>
    <row r="127" ht="51">
      <c r="A127" s="28" t="s">
        <v>236</v>
      </c>
      <c r="B127" s="29" t="s">
        <v>14</v>
      </c>
      <c r="C127" s="30" t="s">
        <v>237</v>
      </c>
      <c r="D127" s="32">
        <v>7600</v>
      </c>
      <c r="E127" s="32">
        <v>7159.1999999999998</v>
      </c>
      <c r="F127" s="17">
        <f>E127/D127*100</f>
        <v>94.199999999999989</v>
      </c>
      <c r="G127" s="27"/>
    </row>
    <row r="128">
      <c r="A128" s="28" t="s">
        <v>238</v>
      </c>
      <c r="B128" s="29" t="s">
        <v>14</v>
      </c>
      <c r="C128" s="30" t="s">
        <v>239</v>
      </c>
      <c r="D128" s="32">
        <v>5434600</v>
      </c>
      <c r="E128" s="32">
        <v>5434600</v>
      </c>
      <c r="F128" s="17">
        <f>E128/D128*100</f>
        <v>100</v>
      </c>
      <c r="G128" s="27"/>
    </row>
    <row r="129">
      <c r="A129" s="28" t="s">
        <v>48</v>
      </c>
      <c r="B129" s="29" t="s">
        <v>14</v>
      </c>
      <c r="C129" s="30" t="s">
        <v>240</v>
      </c>
      <c r="D129" s="32">
        <v>5275968</v>
      </c>
      <c r="E129" s="32">
        <v>4581312.7800000003</v>
      </c>
      <c r="F129" s="17">
        <f>E129/D129*100</f>
        <v>86.83359679209579</v>
      </c>
      <c r="G129" s="27"/>
    </row>
    <row r="130">
      <c r="A130" s="28" t="s">
        <v>241</v>
      </c>
      <c r="B130" s="29" t="s">
        <v>14</v>
      </c>
      <c r="C130" s="30" t="s">
        <v>242</v>
      </c>
      <c r="D130" s="32">
        <v>60445.5</v>
      </c>
      <c r="E130" s="32">
        <v>60445.5</v>
      </c>
      <c r="F130" s="17">
        <f>E130/D130*100</f>
        <v>100</v>
      </c>
      <c r="G130" s="27"/>
    </row>
    <row r="131">
      <c r="A131" s="28" t="s">
        <v>243</v>
      </c>
      <c r="B131" s="29" t="s">
        <v>14</v>
      </c>
      <c r="C131" s="30" t="s">
        <v>244</v>
      </c>
      <c r="D131" s="33">
        <f>D132</f>
        <v>154782074.18000001</v>
      </c>
      <c r="E131" s="32">
        <v>129548771.10000001</v>
      </c>
      <c r="F131" s="17">
        <f>E131/D131*100</f>
        <v>83.697528790927336</v>
      </c>
      <c r="G131" s="27"/>
    </row>
    <row r="132">
      <c r="A132" s="28" t="s">
        <v>245</v>
      </c>
      <c r="B132" s="29" t="s">
        <v>14</v>
      </c>
      <c r="C132" s="30" t="s">
        <v>246</v>
      </c>
      <c r="D132" s="31">
        <f>D133+D134+D135+D136+D137+D138+D139+D140</f>
        <v>154782074.18000001</v>
      </c>
      <c r="E132" s="32">
        <v>129548771.09999999</v>
      </c>
      <c r="F132" s="17">
        <f>E132/D132*100</f>
        <v>83.697528790927322</v>
      </c>
      <c r="G132" s="27"/>
    </row>
    <row r="133">
      <c r="A133" s="28" t="s">
        <v>247</v>
      </c>
      <c r="B133" s="29" t="s">
        <v>14</v>
      </c>
      <c r="C133" s="30" t="s">
        <v>248</v>
      </c>
      <c r="D133" s="32">
        <v>40001600</v>
      </c>
      <c r="E133" s="32">
        <v>20670669.77</v>
      </c>
      <c r="F133" s="17">
        <f>E133/D133*100</f>
        <v>51.674607440702367</v>
      </c>
      <c r="G133" s="27"/>
    </row>
    <row r="134">
      <c r="A134" s="28" t="s">
        <v>249</v>
      </c>
      <c r="B134" s="29" t="s">
        <v>14</v>
      </c>
      <c r="C134" s="30" t="s">
        <v>250</v>
      </c>
      <c r="D134" s="32">
        <v>1069465</v>
      </c>
      <c r="E134" s="32">
        <v>1069465</v>
      </c>
      <c r="F134" s="17">
        <f>E134/D134*100</f>
        <v>100</v>
      </c>
      <c r="G134" s="27"/>
    </row>
    <row r="135">
      <c r="A135" s="28" t="s">
        <v>251</v>
      </c>
      <c r="B135" s="29" t="s">
        <v>14</v>
      </c>
      <c r="C135" s="30" t="s">
        <v>252</v>
      </c>
      <c r="D135" s="32">
        <v>408867.09000000003</v>
      </c>
      <c r="E135" s="32">
        <v>408867.01000000001</v>
      </c>
      <c r="F135" s="17">
        <f>E135/D135*100</f>
        <v>99.999980433739481</v>
      </c>
      <c r="G135" s="27"/>
    </row>
    <row r="136">
      <c r="A136" s="28" t="s">
        <v>253</v>
      </c>
      <c r="B136" s="29" t="s">
        <v>14</v>
      </c>
      <c r="C136" s="30" t="s">
        <v>254</v>
      </c>
      <c r="D136" s="32">
        <v>444912</v>
      </c>
      <c r="E136" s="32">
        <v>229906.35000000001</v>
      </c>
      <c r="F136" s="17">
        <f>E136/D136*100</f>
        <v>51.67456710540511</v>
      </c>
      <c r="G136" s="27"/>
    </row>
    <row r="137">
      <c r="A137" s="28" t="s">
        <v>255</v>
      </c>
      <c r="B137" s="29" t="s">
        <v>14</v>
      </c>
      <c r="C137" s="30" t="s">
        <v>256</v>
      </c>
      <c r="D137" s="32">
        <v>11025142.359999999</v>
      </c>
      <c r="E137" s="32">
        <v>9455896.1199999992</v>
      </c>
      <c r="F137" s="17">
        <f>E137/D137*100</f>
        <v>85.766657801233137</v>
      </c>
      <c r="G137" s="27"/>
    </row>
    <row r="138">
      <c r="A138" s="28" t="s">
        <v>257</v>
      </c>
      <c r="B138" s="29" t="s">
        <v>14</v>
      </c>
      <c r="C138" s="30" t="s">
        <v>258</v>
      </c>
      <c r="D138" s="32">
        <v>939289</v>
      </c>
      <c r="E138" s="32">
        <v>843401.65000000002</v>
      </c>
      <c r="F138" s="17">
        <f>E138/D138*100</f>
        <v>89.79149654685618</v>
      </c>
      <c r="G138" s="27"/>
    </row>
    <row r="139">
      <c r="A139" s="28" t="s">
        <v>259</v>
      </c>
      <c r="B139" s="29" t="s">
        <v>14</v>
      </c>
      <c r="C139" s="30" t="s">
        <v>260</v>
      </c>
      <c r="D139" s="32">
        <v>4651029.7300000004</v>
      </c>
      <c r="E139" s="32">
        <v>4160551.6899999999</v>
      </c>
      <c r="F139" s="17">
        <f>E139/D139*100</f>
        <v>89.454420451532997</v>
      </c>
      <c r="G139" s="27"/>
    </row>
    <row r="140">
      <c r="A140" s="28" t="s">
        <v>48</v>
      </c>
      <c r="B140" s="29" t="s">
        <v>14</v>
      </c>
      <c r="C140" s="30" t="s">
        <v>261</v>
      </c>
      <c r="D140" s="32">
        <v>96241769</v>
      </c>
      <c r="E140" s="32">
        <v>92710013.510000005</v>
      </c>
      <c r="F140" s="17">
        <f>E140/D140*100</f>
        <v>96.330329827998071</v>
      </c>
      <c r="G140" s="27"/>
    </row>
    <row r="141">
      <c r="A141" s="28" t="s">
        <v>262</v>
      </c>
      <c r="B141" s="29" t="s">
        <v>14</v>
      </c>
      <c r="C141" s="30" t="s">
        <v>263</v>
      </c>
      <c r="D141" s="33">
        <f>D142+D144+D148+D151</f>
        <v>86387055.090000004</v>
      </c>
      <c r="E141" s="32">
        <v>80686499.599999994</v>
      </c>
      <c r="F141" s="17">
        <f>E141/D141*100</f>
        <v>93.40114617397127</v>
      </c>
      <c r="G141" s="27"/>
    </row>
    <row r="142">
      <c r="A142" s="28" t="s">
        <v>264</v>
      </c>
      <c r="B142" s="29" t="s">
        <v>14</v>
      </c>
      <c r="C142" s="30" t="s">
        <v>265</v>
      </c>
      <c r="D142" s="31">
        <f>D143</f>
        <v>4351242</v>
      </c>
      <c r="E142" s="32">
        <v>2767737.5800000001</v>
      </c>
      <c r="F142" s="17">
        <f>E142/D142*100</f>
        <v>63.607990086508636</v>
      </c>
      <c r="G142" s="27"/>
    </row>
    <row r="143">
      <c r="A143" s="28" t="s">
        <v>266</v>
      </c>
      <c r="B143" s="29" t="s">
        <v>14</v>
      </c>
      <c r="C143" s="30" t="s">
        <v>267</v>
      </c>
      <c r="D143" s="32">
        <v>4351242</v>
      </c>
      <c r="E143" s="32">
        <v>2767737.5800000001</v>
      </c>
      <c r="F143" s="17">
        <f>E143/D143*100</f>
        <v>63.607990086508636</v>
      </c>
      <c r="G143" s="27"/>
    </row>
    <row r="144">
      <c r="A144" s="28" t="s">
        <v>268</v>
      </c>
      <c r="B144" s="29" t="s">
        <v>14</v>
      </c>
      <c r="C144" s="30" t="s">
        <v>269</v>
      </c>
      <c r="D144" s="31">
        <f>D145+D146+D147</f>
        <v>59692557.020000003</v>
      </c>
      <c r="E144" s="32">
        <v>56646164.75</v>
      </c>
      <c r="F144" s="17">
        <f>E144/D144*100</f>
        <v>94.896529111695941</v>
      </c>
      <c r="G144" s="27"/>
    </row>
    <row r="145">
      <c r="A145" s="28" t="s">
        <v>270</v>
      </c>
      <c r="B145" s="29" t="s">
        <v>14</v>
      </c>
      <c r="C145" s="30" t="s">
        <v>271</v>
      </c>
      <c r="D145" s="32">
        <v>4159200</v>
      </c>
      <c r="E145" s="32">
        <v>2805940.6200000001</v>
      </c>
      <c r="F145" s="17">
        <f>E145/D145*100</f>
        <v>67.463469417195626</v>
      </c>
      <c r="G145" s="27"/>
    </row>
    <row r="146">
      <c r="A146" s="28" t="s">
        <v>38</v>
      </c>
      <c r="B146" s="29" t="s">
        <v>14</v>
      </c>
      <c r="C146" s="30" t="s">
        <v>272</v>
      </c>
      <c r="D146" s="32">
        <v>51673700</v>
      </c>
      <c r="E146" s="32">
        <v>49980567.109999999</v>
      </c>
      <c r="F146" s="17">
        <f>E146/D146*100</f>
        <v>96.723414638394388</v>
      </c>
      <c r="G146" s="27"/>
    </row>
    <row r="147">
      <c r="A147" s="28" t="s">
        <v>273</v>
      </c>
      <c r="B147" s="29" t="s">
        <v>14</v>
      </c>
      <c r="C147" s="30" t="s">
        <v>274</v>
      </c>
      <c r="D147" s="32">
        <v>3859657.02</v>
      </c>
      <c r="E147" s="32">
        <v>3859657.02</v>
      </c>
      <c r="F147" s="17">
        <f>E147/D147*100</f>
        <v>100</v>
      </c>
      <c r="G147" s="27"/>
    </row>
    <row r="148">
      <c r="A148" s="28" t="s">
        <v>275</v>
      </c>
      <c r="B148" s="29" t="s">
        <v>14</v>
      </c>
      <c r="C148" s="30" t="s">
        <v>276</v>
      </c>
      <c r="D148" s="31">
        <f>D149+D150</f>
        <v>867000</v>
      </c>
      <c r="E148" s="32">
        <v>662000</v>
      </c>
      <c r="F148" s="17">
        <f>E148/D148*100</f>
        <v>76.35524798154556</v>
      </c>
      <c r="G148" s="27"/>
    </row>
    <row r="149">
      <c r="A149" s="28" t="s">
        <v>277</v>
      </c>
      <c r="B149" s="29" t="s">
        <v>14</v>
      </c>
      <c r="C149" s="30" t="s">
        <v>278</v>
      </c>
      <c r="D149" s="32">
        <v>567000</v>
      </c>
      <c r="E149" s="32">
        <v>567000</v>
      </c>
      <c r="F149" s="17">
        <f>E149/D149*100</f>
        <v>100</v>
      </c>
      <c r="G149" s="27"/>
    </row>
    <row r="150">
      <c r="A150" s="28" t="s">
        <v>279</v>
      </c>
      <c r="B150" s="29" t="s">
        <v>14</v>
      </c>
      <c r="C150" s="30" t="s">
        <v>280</v>
      </c>
      <c r="D150" s="32">
        <v>300000</v>
      </c>
      <c r="E150" s="32">
        <v>95000</v>
      </c>
      <c r="F150" s="17">
        <f>E150/D150*100</f>
        <v>31.666666666666664</v>
      </c>
      <c r="G150" s="27"/>
    </row>
    <row r="151">
      <c r="A151" s="28" t="s">
        <v>281</v>
      </c>
      <c r="B151" s="29" t="s">
        <v>14</v>
      </c>
      <c r="C151" s="30" t="s">
        <v>282</v>
      </c>
      <c r="D151" s="31">
        <f>D152+D153</f>
        <v>21476256.07</v>
      </c>
      <c r="E151" s="32">
        <v>20610597.27</v>
      </c>
      <c r="F151" s="17">
        <f>E151/D151*100</f>
        <v>95.969228541611443</v>
      </c>
      <c r="G151" s="27"/>
    </row>
    <row r="152">
      <c r="A152" s="28" t="s">
        <v>46</v>
      </c>
      <c r="B152" s="29" t="s">
        <v>14</v>
      </c>
      <c r="C152" s="30" t="s">
        <v>283</v>
      </c>
      <c r="D152" s="32">
        <v>16927443</v>
      </c>
      <c r="E152" s="32">
        <v>16061784.210000001</v>
      </c>
      <c r="F152" s="17">
        <f>E152/D152*100</f>
        <v>94.88606288616657</v>
      </c>
      <c r="G152" s="27"/>
    </row>
    <row r="153">
      <c r="A153" s="28" t="s">
        <v>284</v>
      </c>
      <c r="B153" s="29" t="s">
        <v>14</v>
      </c>
      <c r="C153" s="30" t="s">
        <v>285</v>
      </c>
      <c r="D153" s="32">
        <v>4548813.0700000003</v>
      </c>
      <c r="E153" s="32">
        <v>4548813.0599999996</v>
      </c>
      <c r="F153" s="17">
        <f>E153/D153*100</f>
        <v>99.999999780162412</v>
      </c>
      <c r="G153" s="27"/>
    </row>
    <row r="154">
      <c r="A154" s="28" t="s">
        <v>286</v>
      </c>
      <c r="B154" s="29" t="s">
        <v>14</v>
      </c>
      <c r="C154" s="30" t="s">
        <v>287</v>
      </c>
      <c r="D154" s="33">
        <f>D155</f>
        <v>18235227.219999999</v>
      </c>
      <c r="E154" s="32">
        <v>16810302.800000001</v>
      </c>
      <c r="F154" s="17">
        <f>E154/D154*100</f>
        <v>92.185869675168234</v>
      </c>
      <c r="G154" s="27"/>
    </row>
    <row r="155">
      <c r="A155" s="28" t="s">
        <v>288</v>
      </c>
      <c r="B155" s="29" t="s">
        <v>14</v>
      </c>
      <c r="C155" s="30" t="s">
        <v>289</v>
      </c>
      <c r="D155" s="31">
        <f>D156+D157+D158+D159</f>
        <v>18235227.219999999</v>
      </c>
      <c r="E155" s="32">
        <v>16810302.800000001</v>
      </c>
      <c r="F155" s="17">
        <f>E155/D155*100</f>
        <v>92.185869675168234</v>
      </c>
      <c r="G155" s="27"/>
    </row>
    <row r="156">
      <c r="A156" s="28" t="s">
        <v>290</v>
      </c>
      <c r="B156" s="29" t="s">
        <v>14</v>
      </c>
      <c r="C156" s="30" t="s">
        <v>291</v>
      </c>
      <c r="D156" s="32">
        <v>50000</v>
      </c>
      <c r="E156" s="32">
        <v>44200</v>
      </c>
      <c r="F156" s="17">
        <f>E156/D156*100</f>
        <v>88.400000000000006</v>
      </c>
      <c r="G156" s="27"/>
    </row>
    <row r="157">
      <c r="A157" s="28" t="s">
        <v>292</v>
      </c>
      <c r="B157" s="29" t="s">
        <v>14</v>
      </c>
      <c r="C157" s="30" t="s">
        <v>293</v>
      </c>
      <c r="D157" s="32">
        <v>5795203.2199999997</v>
      </c>
      <c r="E157" s="32">
        <v>5281811.7400000002</v>
      </c>
      <c r="F157" s="17">
        <f>E157/D157*100</f>
        <v>91.141096170221971</v>
      </c>
      <c r="G157" s="27"/>
    </row>
    <row r="158">
      <c r="A158" s="28" t="s">
        <v>294</v>
      </c>
      <c r="B158" s="29" t="s">
        <v>14</v>
      </c>
      <c r="C158" s="30" t="s">
        <v>295</v>
      </c>
      <c r="D158" s="32">
        <v>1592680</v>
      </c>
      <c r="E158" s="32">
        <v>1011810</v>
      </c>
      <c r="F158" s="17">
        <f>E158/D158*100</f>
        <v>63.528769118718131</v>
      </c>
      <c r="G158" s="27"/>
    </row>
    <row r="159">
      <c r="A159" s="28" t="s">
        <v>48</v>
      </c>
      <c r="B159" s="29" t="s">
        <v>14</v>
      </c>
      <c r="C159" s="30" t="s">
        <v>296</v>
      </c>
      <c r="D159" s="32">
        <v>10797344</v>
      </c>
      <c r="E159" s="32">
        <v>10472481.060000001</v>
      </c>
      <c r="F159" s="17">
        <f>E159/D159*100</f>
        <v>96.991269890076666</v>
      </c>
      <c r="G159" s="27"/>
    </row>
    <row r="160" ht="21">
      <c r="A160" s="28" t="s">
        <v>297</v>
      </c>
      <c r="B160" s="29" t="s">
        <v>14</v>
      </c>
      <c r="C160" s="30" t="s">
        <v>298</v>
      </c>
      <c r="D160" s="33">
        <f>D161+D163</f>
        <v>74705457.400000006</v>
      </c>
      <c r="E160" s="32">
        <v>74337957.039999992</v>
      </c>
      <c r="F160" s="17">
        <f>E160/D160*100</f>
        <v>99.508067585969954</v>
      </c>
      <c r="G160" s="27"/>
    </row>
    <row r="161" ht="21">
      <c r="A161" s="28" t="s">
        <v>299</v>
      </c>
      <c r="B161" s="29" t="s">
        <v>14</v>
      </c>
      <c r="C161" s="30" t="s">
        <v>300</v>
      </c>
      <c r="D161" s="31">
        <f>D162</f>
        <v>43325100</v>
      </c>
      <c r="E161" s="32">
        <v>43325100</v>
      </c>
      <c r="F161" s="17">
        <f>E161/D161*100</f>
        <v>100</v>
      </c>
      <c r="G161" s="27"/>
    </row>
    <row r="162" ht="31.5">
      <c r="A162" s="28" t="s">
        <v>301</v>
      </c>
      <c r="B162" s="29" t="s">
        <v>14</v>
      </c>
      <c r="C162" s="30" t="s">
        <v>302</v>
      </c>
      <c r="D162" s="32">
        <v>43325100</v>
      </c>
      <c r="E162" s="32">
        <v>43325100</v>
      </c>
      <c r="F162" s="17">
        <f>E162/D162*100</f>
        <v>100</v>
      </c>
      <c r="G162" s="27"/>
    </row>
    <row r="163">
      <c r="A163" s="28" t="s">
        <v>303</v>
      </c>
      <c r="B163" s="29" t="s">
        <v>14</v>
      </c>
      <c r="C163" s="30" t="s">
        <v>304</v>
      </c>
      <c r="D163" s="31">
        <f>D164+D165</f>
        <v>31380357.399999999</v>
      </c>
      <c r="E163" s="32">
        <v>31012857.039999999</v>
      </c>
      <c r="F163" s="17">
        <f>E163/D163*100</f>
        <v>98.828884084028942</v>
      </c>
      <c r="G163" s="27"/>
    </row>
    <row r="164" ht="21">
      <c r="A164" s="28" t="s">
        <v>305</v>
      </c>
      <c r="B164" s="29" t="s">
        <v>14</v>
      </c>
      <c r="C164" s="30" t="s">
        <v>306</v>
      </c>
      <c r="D164" s="32">
        <v>8953407.4000000004</v>
      </c>
      <c r="E164" s="32">
        <v>8835907.0399999991</v>
      </c>
      <c r="F164" s="17">
        <f>E164/D164*100</f>
        <v>98.687646448434805</v>
      </c>
      <c r="G164" s="27"/>
    </row>
    <row r="165">
      <c r="A165" s="28" t="s">
        <v>48</v>
      </c>
      <c r="B165" s="29" t="s">
        <v>14</v>
      </c>
      <c r="C165" s="30" t="s">
        <v>307</v>
      </c>
      <c r="D165" s="32">
        <v>22426950</v>
      </c>
      <c r="E165" s="32">
        <v>22176950</v>
      </c>
      <c r="F165" s="17">
        <f>E165/D165*100</f>
        <v>98.885269731283117</v>
      </c>
      <c r="G165" s="27"/>
    </row>
    <row r="166">
      <c r="A166" s="40"/>
      <c r="B166" s="40"/>
      <c r="C166" s="40"/>
      <c r="D166" s="40"/>
      <c r="E166" s="40"/>
      <c r="F166" s="40"/>
      <c r="G166" s="40"/>
    </row>
    <row r="167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</sheetData>
  <mergeCells count="7">
    <mergeCell ref="A1:E1"/>
    <mergeCell ref="A3:A5"/>
    <mergeCell ref="B3:B5"/>
    <mergeCell ref="C3:C5"/>
    <mergeCell ref="D3:D5"/>
    <mergeCell ref="E3:E5"/>
    <mergeCell ref="F3:F5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60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fedortsova_sv@mfnso.local</cp:lastModifiedBy>
  <cp:revision>4</cp:revision>
  <dcterms:modified xsi:type="dcterms:W3CDTF">2025-10-14T04:44:04Z</dcterms:modified>
</cp:coreProperties>
</file>